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f\Home\Desktop\Cunico\"/>
    </mc:Choice>
  </mc:AlternateContent>
  <bookViews>
    <workbookView xWindow="480" yWindow="5145" windowWidth="27795" windowHeight="13350" tabRatio="779"/>
  </bookViews>
  <sheets>
    <sheet name="Principale" sheetId="8" r:id="rId1"/>
    <sheet name="Aggregazione" sheetId="11" r:id="rId2"/>
    <sheet name="Eolico riepilogo" sheetId="7" r:id="rId3"/>
    <sheet name="Eolico frontale" sheetId="1" r:id="rId4"/>
    <sheet name="Eolico posteriore sup" sheetId="4" r:id="rId5"/>
    <sheet name="Eolico posteriore inf" sheetId="12" r:id="rId6"/>
    <sheet name="Eolico laterale" sheetId="9" r:id="rId7"/>
    <sheet name="Fotovoltaico" sheetId="10" r:id="rId8"/>
  </sheets>
  <definedNames>
    <definedName name="_xlnm.Print_Area" localSheetId="3">'Eolico frontale'!$A$1:$G$31</definedName>
  </definedNames>
  <calcPr calcId="152511"/>
</workbook>
</file>

<file path=xl/calcChain.xml><?xml version="1.0" encoding="utf-8"?>
<calcChain xmlns="http://schemas.openxmlformats.org/spreadsheetml/2006/main">
  <c r="F11" i="10" l="1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BM11" i="10"/>
  <c r="BN11" i="10"/>
  <c r="BO11" i="10"/>
  <c r="BP11" i="10"/>
  <c r="BQ11" i="10"/>
  <c r="BR11" i="10"/>
  <c r="BS11" i="10"/>
  <c r="BT11" i="10"/>
  <c r="BU11" i="10"/>
  <c r="BV11" i="10"/>
  <c r="BW11" i="10"/>
  <c r="BX11" i="10"/>
  <c r="BY11" i="10"/>
  <c r="E11" i="10"/>
  <c r="C11" i="10" l="1"/>
  <c r="C4" i="10" l="1"/>
  <c r="F6" i="9"/>
  <c r="F7" i="9" s="1"/>
  <c r="F10" i="12"/>
  <c r="F7" i="12"/>
  <c r="F8" i="12" s="1"/>
  <c r="F9" i="12" s="1"/>
  <c r="F11" i="12" s="1"/>
  <c r="F12" i="12" s="1"/>
  <c r="C5" i="7" s="1"/>
  <c r="F6" i="12"/>
  <c r="F7" i="1"/>
  <c r="F10" i="1"/>
  <c r="C7" i="1"/>
  <c r="BV5" i="7" l="1"/>
  <c r="BT5" i="7"/>
  <c r="BR5" i="7"/>
  <c r="BP5" i="7"/>
  <c r="BN5" i="7"/>
  <c r="BL5" i="7"/>
  <c r="BJ5" i="7"/>
  <c r="BH5" i="7"/>
  <c r="BF5" i="7"/>
  <c r="BD5" i="7"/>
  <c r="BB5" i="7"/>
  <c r="AZ5" i="7"/>
  <c r="AX5" i="7"/>
  <c r="AV5" i="7"/>
  <c r="AT5" i="7"/>
  <c r="AR5" i="7"/>
  <c r="AP5" i="7"/>
  <c r="AN5" i="7"/>
  <c r="AL5" i="7"/>
  <c r="AJ5" i="7"/>
  <c r="AH5" i="7"/>
  <c r="AF5" i="7"/>
  <c r="AD5" i="7"/>
  <c r="AB5" i="7"/>
  <c r="Z5" i="7"/>
  <c r="X5" i="7"/>
  <c r="V5" i="7"/>
  <c r="T5" i="7"/>
  <c r="R5" i="7"/>
  <c r="P5" i="7"/>
  <c r="N5" i="7"/>
  <c r="L5" i="7"/>
  <c r="J5" i="7"/>
  <c r="H5" i="7"/>
  <c r="F5" i="7"/>
  <c r="D5" i="7"/>
  <c r="B5" i="7"/>
  <c r="BU5" i="7"/>
  <c r="BS5" i="7"/>
  <c r="BQ5" i="7"/>
  <c r="BO5" i="7"/>
  <c r="BM5" i="7"/>
  <c r="BK5" i="7"/>
  <c r="BI5" i="7"/>
  <c r="BG5" i="7"/>
  <c r="BE5" i="7"/>
  <c r="BC5" i="7"/>
  <c r="BA5" i="7"/>
  <c r="AY5" i="7"/>
  <c r="AW5" i="7"/>
  <c r="AU5" i="7"/>
  <c r="AS5" i="7"/>
  <c r="AQ5" i="7"/>
  <c r="AO5" i="7"/>
  <c r="AM5" i="7"/>
  <c r="AK5" i="7"/>
  <c r="AI5" i="7"/>
  <c r="AG5" i="7"/>
  <c r="AE5" i="7"/>
  <c r="AC5" i="7"/>
  <c r="AA5" i="7"/>
  <c r="Y5" i="7"/>
  <c r="W5" i="7"/>
  <c r="U5" i="7"/>
  <c r="S5" i="7"/>
  <c r="Q5" i="7"/>
  <c r="O5" i="7"/>
  <c r="M5" i="7"/>
  <c r="K5" i="7"/>
  <c r="I5" i="7"/>
  <c r="G5" i="7"/>
  <c r="E5" i="7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BT7" i="11"/>
  <c r="BU7" i="11"/>
  <c r="BV7" i="11"/>
  <c r="B7" i="11"/>
  <c r="F10" i="9" l="1"/>
  <c r="F8" i="9"/>
  <c r="F9" i="9" s="1"/>
  <c r="F11" i="9" l="1"/>
  <c r="F12" i="9" s="1"/>
  <c r="AB6" i="7" s="1"/>
  <c r="AK6" i="7"/>
  <c r="AT6" i="7"/>
  <c r="F7" i="8"/>
  <c r="C12" i="8"/>
  <c r="W6" i="7" l="1"/>
  <c r="BQ6" i="7"/>
  <c r="AD6" i="7"/>
  <c r="BJ6" i="7"/>
  <c r="N6" i="7"/>
  <c r="BA6" i="7"/>
  <c r="E6" i="7"/>
  <c r="AL6" i="7"/>
  <c r="BB6" i="7"/>
  <c r="BR6" i="7"/>
  <c r="F6" i="7"/>
  <c r="AC6" i="7"/>
  <c r="AS6" i="7"/>
  <c r="BI6" i="7"/>
  <c r="V6" i="7"/>
  <c r="M6" i="7"/>
  <c r="AH6" i="7"/>
  <c r="AP6" i="7"/>
  <c r="AX6" i="7"/>
  <c r="BF6" i="7"/>
  <c r="BN6" i="7"/>
  <c r="BV6" i="7"/>
  <c r="AA6" i="7"/>
  <c r="J6" i="7"/>
  <c r="R6" i="7"/>
  <c r="AG6" i="7"/>
  <c r="AO6" i="7"/>
  <c r="AW6" i="7"/>
  <c r="BE6" i="7"/>
  <c r="BM6" i="7"/>
  <c r="BU6" i="7"/>
  <c r="Z6" i="7"/>
  <c r="I6" i="7"/>
  <c r="Q6" i="7"/>
  <c r="AF6" i="7"/>
  <c r="AJ6" i="7"/>
  <c r="AN6" i="7"/>
  <c r="AR6" i="7"/>
  <c r="AV6" i="7"/>
  <c r="AZ6" i="7"/>
  <c r="BD6" i="7"/>
  <c r="BH6" i="7"/>
  <c r="BL6" i="7"/>
  <c r="BP6" i="7"/>
  <c r="BT6" i="7"/>
  <c r="U6" i="7"/>
  <c r="Y6" i="7"/>
  <c r="D6" i="7"/>
  <c r="H6" i="7"/>
  <c r="L6" i="7"/>
  <c r="P6" i="7"/>
  <c r="B6" i="7"/>
  <c r="AE6" i="7"/>
  <c r="AI6" i="7"/>
  <c r="AM6" i="7"/>
  <c r="AQ6" i="7"/>
  <c r="AU6" i="7"/>
  <c r="AY6" i="7"/>
  <c r="BC6" i="7"/>
  <c r="BG6" i="7"/>
  <c r="BK6" i="7"/>
  <c r="BO6" i="7"/>
  <c r="BS6" i="7"/>
  <c r="T6" i="7"/>
  <c r="X6" i="7"/>
  <c r="C6" i="7"/>
  <c r="G6" i="7"/>
  <c r="K6" i="7"/>
  <c r="O6" i="7"/>
  <c r="S6" i="7"/>
  <c r="F10" i="4"/>
  <c r="F6" i="4"/>
  <c r="F6" i="1"/>
  <c r="F7" i="4" l="1"/>
  <c r="F8" i="4" s="1"/>
  <c r="F9" i="4" s="1"/>
  <c r="F11" i="4" s="1"/>
  <c r="F12" i="4" s="1"/>
  <c r="F8" i="1"/>
  <c r="F9" i="1" s="1"/>
  <c r="B4" i="7" l="1"/>
  <c r="G4" i="7"/>
  <c r="O4" i="7"/>
  <c r="W4" i="7"/>
  <c r="AE4" i="7"/>
  <c r="AN4" i="7"/>
  <c r="AV4" i="7"/>
  <c r="BD4" i="7"/>
  <c r="BL4" i="7"/>
  <c r="BT4" i="7"/>
  <c r="H4" i="7"/>
  <c r="P4" i="7"/>
  <c r="X4" i="7"/>
  <c r="AF4" i="7"/>
  <c r="AO4" i="7"/>
  <c r="AW4" i="7"/>
  <c r="BE4" i="7"/>
  <c r="BM4" i="7"/>
  <c r="BU4" i="7"/>
  <c r="C4" i="7"/>
  <c r="K4" i="7"/>
  <c r="S4" i="7"/>
  <c r="AA4" i="7"/>
  <c r="AI4" i="7"/>
  <c r="AR4" i="7"/>
  <c r="AZ4" i="7"/>
  <c r="BH4" i="7"/>
  <c r="BP4" i="7"/>
  <c r="D4" i="7"/>
  <c r="L4" i="7"/>
  <c r="T4" i="7"/>
  <c r="AB4" i="7"/>
  <c r="AJ4" i="7"/>
  <c r="AS4" i="7"/>
  <c r="BA4" i="7"/>
  <c r="BI4" i="7"/>
  <c r="BQ4" i="7"/>
  <c r="AL4" i="7"/>
  <c r="BS4" i="7"/>
  <c r="BO4" i="7"/>
  <c r="BK4" i="7"/>
  <c r="BG4" i="7"/>
  <c r="BC4" i="7"/>
  <c r="AY4" i="7"/>
  <c r="AU4" i="7"/>
  <c r="AQ4" i="7"/>
  <c r="AM4" i="7"/>
  <c r="AH4" i="7"/>
  <c r="AD4" i="7"/>
  <c r="Z4" i="7"/>
  <c r="V4" i="7"/>
  <c r="R4" i="7"/>
  <c r="N4" i="7"/>
  <c r="J4" i="7"/>
  <c r="F4" i="7"/>
  <c r="BV4" i="7"/>
  <c r="BR4" i="7"/>
  <c r="BN4" i="7"/>
  <c r="BJ4" i="7"/>
  <c r="BF4" i="7"/>
  <c r="BB4" i="7"/>
  <c r="AX4" i="7"/>
  <c r="AT4" i="7"/>
  <c r="AP4" i="7"/>
  <c r="AK4" i="7"/>
  <c r="AG4" i="7"/>
  <c r="AC4" i="7"/>
  <c r="Y4" i="7"/>
  <c r="U4" i="7"/>
  <c r="Q4" i="7"/>
  <c r="M4" i="7"/>
  <c r="I4" i="7"/>
  <c r="E4" i="7"/>
  <c r="F11" i="1"/>
  <c r="F12" i="1" s="1"/>
  <c r="AL3" i="7" l="1"/>
  <c r="B3" i="7"/>
  <c r="D3" i="7"/>
  <c r="F3" i="7"/>
  <c r="F7" i="7" s="1"/>
  <c r="H3" i="7"/>
  <c r="J3" i="7"/>
  <c r="L3" i="7"/>
  <c r="N3" i="7"/>
  <c r="P3" i="7"/>
  <c r="R3" i="7"/>
  <c r="T3" i="7"/>
  <c r="V3" i="7"/>
  <c r="X3" i="7"/>
  <c r="Z3" i="7"/>
  <c r="AB3" i="7"/>
  <c r="AD3" i="7"/>
  <c r="AF3" i="7"/>
  <c r="AH3" i="7"/>
  <c r="AJ3" i="7"/>
  <c r="AM3" i="7"/>
  <c r="AO3" i="7"/>
  <c r="AQ3" i="7"/>
  <c r="AS3" i="7"/>
  <c r="AU3" i="7"/>
  <c r="AW3" i="7"/>
  <c r="AY3" i="7"/>
  <c r="BA3" i="7"/>
  <c r="BC3" i="7"/>
  <c r="BE3" i="7"/>
  <c r="BG3" i="7"/>
  <c r="BI3" i="7"/>
  <c r="BK3" i="7"/>
  <c r="BO3" i="7"/>
  <c r="BS3" i="7"/>
  <c r="BU3" i="7"/>
  <c r="C3" i="7"/>
  <c r="E3" i="7"/>
  <c r="G3" i="7"/>
  <c r="I3" i="7"/>
  <c r="K3" i="7"/>
  <c r="M3" i="7"/>
  <c r="O3" i="7"/>
  <c r="Q3" i="7"/>
  <c r="S3" i="7"/>
  <c r="U3" i="7"/>
  <c r="W3" i="7"/>
  <c r="Y3" i="7"/>
  <c r="AA3" i="7"/>
  <c r="AC3" i="7"/>
  <c r="AE3" i="7"/>
  <c r="AG3" i="7"/>
  <c r="AI3" i="7"/>
  <c r="AK3" i="7"/>
  <c r="AN3" i="7"/>
  <c r="AP3" i="7"/>
  <c r="AR3" i="7"/>
  <c r="AT3" i="7"/>
  <c r="AV3" i="7"/>
  <c r="AX3" i="7"/>
  <c r="AZ3" i="7"/>
  <c r="BB3" i="7"/>
  <c r="BD3" i="7"/>
  <c r="BF3" i="7"/>
  <c r="BH3" i="7"/>
  <c r="BJ3" i="7"/>
  <c r="BL3" i="7"/>
  <c r="BN3" i="7"/>
  <c r="BP3" i="7"/>
  <c r="BR3" i="7"/>
  <c r="BT3" i="7"/>
  <c r="BV3" i="7"/>
  <c r="BM3" i="7"/>
  <c r="BQ3" i="7"/>
  <c r="BQ7" i="7" l="1"/>
  <c r="BQ3" i="11" s="1"/>
  <c r="BV7" i="7"/>
  <c r="BV3" i="11" s="1"/>
  <c r="BV12" i="11" s="1"/>
  <c r="BR7" i="7"/>
  <c r="BR3" i="11" s="1"/>
  <c r="BN7" i="7"/>
  <c r="BN3" i="11" s="1"/>
  <c r="BR16" i="11" s="1"/>
  <c r="BJ7" i="7"/>
  <c r="BJ3" i="11" s="1"/>
  <c r="BF7" i="7"/>
  <c r="BF3" i="11" s="1"/>
  <c r="BG13" i="11" s="1"/>
  <c r="BB7" i="7"/>
  <c r="BB3" i="11" s="1"/>
  <c r="AX7" i="7"/>
  <c r="AX3" i="11" s="1"/>
  <c r="BF20" i="11" s="1"/>
  <c r="AT7" i="7"/>
  <c r="AT3" i="11" s="1"/>
  <c r="AP7" i="7"/>
  <c r="AP3" i="11" s="1"/>
  <c r="BB24" i="11" s="1"/>
  <c r="AK7" i="7"/>
  <c r="AK3" i="11" s="1"/>
  <c r="AG7" i="7"/>
  <c r="AG3" i="11" s="1"/>
  <c r="Y20" i="11" s="1"/>
  <c r="AC7" i="7"/>
  <c r="AC3" i="11" s="1"/>
  <c r="Y7" i="7"/>
  <c r="Y3" i="11" s="1"/>
  <c r="X13" i="11" s="1"/>
  <c r="U7" i="7"/>
  <c r="U3" i="11" s="1"/>
  <c r="Q7" i="7"/>
  <c r="Q3" i="11" s="1"/>
  <c r="P13" i="11" s="1"/>
  <c r="M7" i="7"/>
  <c r="M3" i="11" s="1"/>
  <c r="I7" i="7"/>
  <c r="I3" i="11" s="1"/>
  <c r="H13" i="11" s="1"/>
  <c r="E7" i="7"/>
  <c r="E3" i="11" s="1"/>
  <c r="BU7" i="7"/>
  <c r="BU3" i="11" s="1"/>
  <c r="BO7" i="7"/>
  <c r="BO3" i="11" s="1"/>
  <c r="BI7" i="7"/>
  <c r="BI3" i="11" s="1"/>
  <c r="BJ13" i="11" s="1"/>
  <c r="BE7" i="7"/>
  <c r="BE3" i="11" s="1"/>
  <c r="BA7" i="7"/>
  <c r="BA3" i="11" s="1"/>
  <c r="BD15" i="11" s="1"/>
  <c r="AW7" i="7"/>
  <c r="AW3" i="11" s="1"/>
  <c r="AS7" i="7"/>
  <c r="AS3" i="11" s="1"/>
  <c r="AU14" i="11" s="1"/>
  <c r="AO7" i="7"/>
  <c r="AO3" i="11" s="1"/>
  <c r="AJ7" i="7"/>
  <c r="AJ3" i="11" s="1"/>
  <c r="AF16" i="11" s="1"/>
  <c r="AF7" i="7"/>
  <c r="AF3" i="11" s="1"/>
  <c r="AB7" i="7"/>
  <c r="AB3" i="11" s="1"/>
  <c r="AA13" i="11" s="1"/>
  <c r="X7" i="7"/>
  <c r="X3" i="11" s="1"/>
  <c r="T7" i="7"/>
  <c r="T3" i="11" s="1"/>
  <c r="S13" i="11" s="1"/>
  <c r="P7" i="7"/>
  <c r="P3" i="11" s="1"/>
  <c r="L7" i="7"/>
  <c r="L3" i="11" s="1"/>
  <c r="K13" i="11" s="1"/>
  <c r="H7" i="7"/>
  <c r="H3" i="11" s="1"/>
  <c r="D7" i="7"/>
  <c r="D3" i="11" s="1"/>
  <c r="C13" i="11" s="1"/>
  <c r="AL7" i="7"/>
  <c r="AL3" i="11" s="1"/>
  <c r="AK13" i="11" s="1"/>
  <c r="BM7" i="7"/>
  <c r="BM3" i="11" s="1"/>
  <c r="BT7" i="7"/>
  <c r="BT3" i="11" s="1"/>
  <c r="BP7" i="7"/>
  <c r="BP3" i="11" s="1"/>
  <c r="BQ13" i="11" s="1"/>
  <c r="BL7" i="7"/>
  <c r="BL3" i="11" s="1"/>
  <c r="BQ17" i="11" s="1"/>
  <c r="BH7" i="7"/>
  <c r="BH3" i="11" s="1"/>
  <c r="BU25" i="11" s="1"/>
  <c r="BD7" i="7"/>
  <c r="BD3" i="11" s="1"/>
  <c r="AZ7" i="7"/>
  <c r="AZ3" i="11" s="1"/>
  <c r="BH20" i="11" s="1"/>
  <c r="AV7" i="7"/>
  <c r="AV3" i="11" s="1"/>
  <c r="AR7" i="7"/>
  <c r="AR3" i="11" s="1"/>
  <c r="BL32" i="11" s="1"/>
  <c r="AN7" i="7"/>
  <c r="AN3" i="11" s="1"/>
  <c r="AI7" i="7"/>
  <c r="AI3" i="11" s="1"/>
  <c r="Y22" i="11" s="1"/>
  <c r="AE7" i="7"/>
  <c r="AE3" i="11" s="1"/>
  <c r="AA7" i="7"/>
  <c r="AA3" i="11" s="1"/>
  <c r="P23" i="11" s="1"/>
  <c r="W7" i="7"/>
  <c r="W3" i="11" s="1"/>
  <c r="S7" i="7"/>
  <c r="S3" i="11" s="1"/>
  <c r="J21" i="11" s="1"/>
  <c r="O7" i="7"/>
  <c r="O3" i="11" s="1"/>
  <c r="K7" i="7"/>
  <c r="K3" i="11" s="1"/>
  <c r="K12" i="11" s="1"/>
  <c r="G7" i="7"/>
  <c r="G3" i="11" s="1"/>
  <c r="C7" i="7"/>
  <c r="C3" i="11" s="1"/>
  <c r="B13" i="11" s="1"/>
  <c r="BS7" i="7"/>
  <c r="BS3" i="11" s="1"/>
  <c r="BK7" i="7"/>
  <c r="BK3" i="11" s="1"/>
  <c r="BQ18" i="11" s="1"/>
  <c r="BG7" i="7"/>
  <c r="BG3" i="11" s="1"/>
  <c r="BC7" i="7"/>
  <c r="BC3" i="11" s="1"/>
  <c r="BK20" i="11" s="1"/>
  <c r="AY7" i="7"/>
  <c r="AY3" i="11" s="1"/>
  <c r="AU7" i="7"/>
  <c r="AU3" i="11" s="1"/>
  <c r="AX15" i="11" s="1"/>
  <c r="AQ7" i="7"/>
  <c r="AQ3" i="11" s="1"/>
  <c r="AM7" i="7"/>
  <c r="AM3" i="11" s="1"/>
  <c r="AS18" i="11" s="1"/>
  <c r="AH7" i="7"/>
  <c r="AH3" i="11" s="1"/>
  <c r="AD7" i="7"/>
  <c r="AD3" i="11" s="1"/>
  <c r="I33" i="11" s="1"/>
  <c r="Z7" i="7"/>
  <c r="Z3" i="11" s="1"/>
  <c r="V7" i="7"/>
  <c r="V3" i="11" s="1"/>
  <c r="M21" i="11" s="1"/>
  <c r="R7" i="7"/>
  <c r="R3" i="11" s="1"/>
  <c r="N7" i="7"/>
  <c r="N3" i="11" s="1"/>
  <c r="L14" i="11" s="1"/>
  <c r="J7" i="7"/>
  <c r="J3" i="11" s="1"/>
  <c r="B7" i="7"/>
  <c r="B3" i="11" s="1"/>
  <c r="B12" i="11" s="1"/>
  <c r="BN14" i="11"/>
  <c r="BF14" i="11"/>
  <c r="BN22" i="11"/>
  <c r="BQ25" i="11"/>
  <c r="BA17" i="11"/>
  <c r="BR34" i="11"/>
  <c r="BM29" i="11"/>
  <c r="AQ15" i="11"/>
  <c r="BF30" i="11"/>
  <c r="BV46" i="11"/>
  <c r="BK35" i="11"/>
  <c r="AC14" i="11"/>
  <c r="AD13" i="11"/>
  <c r="R25" i="11"/>
  <c r="W20" i="11"/>
  <c r="AA12" i="11"/>
  <c r="V13" i="11"/>
  <c r="C32" i="11"/>
  <c r="O20" i="11"/>
  <c r="H19" i="11"/>
  <c r="E14" i="11"/>
  <c r="BV15" i="11"/>
  <c r="BI14" i="11"/>
  <c r="BM18" i="11"/>
  <c r="BR23" i="11"/>
  <c r="BS24" i="11"/>
  <c r="BA14" i="11"/>
  <c r="BE18" i="11"/>
  <c r="BJ23" i="11"/>
  <c r="BR31" i="11"/>
  <c r="BM26" i="11"/>
  <c r="BV35" i="11"/>
  <c r="AQ12" i="11"/>
  <c r="AW18" i="11"/>
  <c r="AZ21" i="11"/>
  <c r="BH29" i="11"/>
  <c r="BE26" i="11"/>
  <c r="BM34" i="11"/>
  <c r="BT41" i="11"/>
  <c r="BS40" i="11"/>
  <c r="AE15" i="11"/>
  <c r="X22" i="11"/>
  <c r="W23" i="11"/>
  <c r="O31" i="11"/>
  <c r="I37" i="11"/>
  <c r="E41" i="11"/>
  <c r="V24" i="11"/>
  <c r="R28" i="11"/>
  <c r="N32" i="11"/>
  <c r="J36" i="11"/>
  <c r="F40" i="11"/>
  <c r="B44" i="11"/>
  <c r="Y13" i="11"/>
  <c r="X14" i="11"/>
  <c r="S19" i="11"/>
  <c r="P22" i="11"/>
  <c r="T18" i="11"/>
  <c r="M25" i="11"/>
  <c r="I29" i="11"/>
  <c r="E33" i="11"/>
  <c r="C35" i="11"/>
  <c r="L26" i="11"/>
  <c r="H30" i="11"/>
  <c r="D34" i="11"/>
  <c r="R12" i="11"/>
  <c r="O15" i="11"/>
  <c r="M17" i="11"/>
  <c r="J20" i="11"/>
  <c r="N16" i="11"/>
  <c r="G23" i="11"/>
  <c r="C27" i="11"/>
  <c r="F24" i="11"/>
  <c r="B28" i="11"/>
  <c r="I13" i="11"/>
  <c r="H14" i="11"/>
  <c r="C19" i="11"/>
  <c r="F16" i="11"/>
  <c r="F3" i="11"/>
  <c r="BQ12" i="11"/>
  <c r="BV17" i="11"/>
  <c r="BU16" i="11"/>
  <c r="BS13" i="11"/>
  <c r="BV16" i="11"/>
  <c r="BJ12" i="11"/>
  <c r="BL14" i="11"/>
  <c r="BP18" i="11"/>
  <c r="BM15" i="11"/>
  <c r="BO17" i="11"/>
  <c r="BQ19" i="11"/>
  <c r="BS21" i="11"/>
  <c r="BT22" i="11"/>
  <c r="BV24" i="11"/>
  <c r="BU23" i="11"/>
  <c r="BR20" i="11"/>
  <c r="BB12" i="11"/>
  <c r="BC13" i="11"/>
  <c r="BD14" i="11"/>
  <c r="BF16" i="11"/>
  <c r="BH18" i="11"/>
  <c r="BE15" i="11"/>
  <c r="BG17" i="11"/>
  <c r="BI19" i="11"/>
  <c r="BK21" i="11"/>
  <c r="BL22" i="11"/>
  <c r="BN24" i="11"/>
  <c r="BP26" i="11"/>
  <c r="BR28" i="11"/>
  <c r="BT30" i="11"/>
  <c r="BV32" i="11"/>
  <c r="BM23" i="11"/>
  <c r="BO25" i="11"/>
  <c r="BQ27" i="11"/>
  <c r="BS29" i="11"/>
  <c r="BU31" i="11"/>
  <c r="BJ20" i="11"/>
  <c r="AT12" i="11"/>
  <c r="AU13" i="11"/>
  <c r="AV14" i="11"/>
  <c r="AX16" i="11"/>
  <c r="AZ18" i="11"/>
  <c r="AW15" i="11"/>
  <c r="AY17" i="11"/>
  <c r="BA19" i="11"/>
  <c r="BC21" i="11"/>
  <c r="BD22" i="11"/>
  <c r="BF24" i="11"/>
  <c r="BH26" i="11"/>
  <c r="BJ28" i="11"/>
  <c r="BL30" i="11"/>
  <c r="BN32" i="11"/>
  <c r="BP34" i="11"/>
  <c r="BE23" i="11"/>
  <c r="BG25" i="11"/>
  <c r="BI27" i="11"/>
  <c r="BK29" i="11"/>
  <c r="BM31" i="11"/>
  <c r="BO33" i="11"/>
  <c r="BR36" i="11"/>
  <c r="BT38" i="11"/>
  <c r="BV40" i="11"/>
  <c r="BB20" i="11"/>
  <c r="BQ35" i="11"/>
  <c r="BS37" i="11"/>
  <c r="BU39" i="11"/>
  <c r="AK12" i="11"/>
  <c r="AJ13" i="11"/>
  <c r="AI14" i="11"/>
  <c r="AG16" i="11"/>
  <c r="AE18" i="11"/>
  <c r="AB21" i="11"/>
  <c r="AD19" i="11"/>
  <c r="AC20" i="11"/>
  <c r="AA22" i="11"/>
  <c r="Y24" i="11"/>
  <c r="W26" i="11"/>
  <c r="U28" i="11"/>
  <c r="S30" i="11"/>
  <c r="Q32" i="11"/>
  <c r="O34" i="11"/>
  <c r="M36" i="11"/>
  <c r="K38" i="11"/>
  <c r="I40" i="11"/>
  <c r="G42" i="11"/>
  <c r="E44" i="11"/>
  <c r="C46" i="11"/>
  <c r="AH15" i="11"/>
  <c r="AF17" i="11"/>
  <c r="Z23" i="11"/>
  <c r="X25" i="11"/>
  <c r="T29" i="11"/>
  <c r="P33" i="11"/>
  <c r="V27" i="11"/>
  <c r="R31" i="11"/>
  <c r="N35" i="11"/>
  <c r="L37" i="11"/>
  <c r="J39" i="11"/>
  <c r="H41" i="11"/>
  <c r="F43" i="11"/>
  <c r="D45" i="11"/>
  <c r="B47" i="11"/>
  <c r="AA14" i="11"/>
  <c r="AC12" i="11"/>
  <c r="AB13" i="11"/>
  <c r="Y16" i="11"/>
  <c r="W18" i="11"/>
  <c r="T21" i="11"/>
  <c r="Z15" i="11"/>
  <c r="V19" i="11"/>
  <c r="U20" i="11"/>
  <c r="S22" i="11"/>
  <c r="Q24" i="11"/>
  <c r="O26" i="11"/>
  <c r="M28" i="11"/>
  <c r="K30" i="11"/>
  <c r="I32" i="11"/>
  <c r="G34" i="11"/>
  <c r="X17" i="11"/>
  <c r="E36" i="11"/>
  <c r="C38" i="11"/>
  <c r="R23" i="11"/>
  <c r="P25" i="11"/>
  <c r="L29" i="11"/>
  <c r="H33" i="11"/>
  <c r="N27" i="11"/>
  <c r="J31" i="11"/>
  <c r="F35" i="11"/>
  <c r="D37" i="11"/>
  <c r="B39" i="11"/>
  <c r="S14" i="11"/>
  <c r="U12" i="11"/>
  <c r="T13" i="11"/>
  <c r="Q16" i="11"/>
  <c r="O18" i="11"/>
  <c r="L21" i="11"/>
  <c r="N19" i="11"/>
  <c r="M20" i="11"/>
  <c r="K22" i="11"/>
  <c r="I24" i="11"/>
  <c r="G26" i="11"/>
  <c r="E28" i="11"/>
  <c r="C30" i="11"/>
  <c r="R15" i="11"/>
  <c r="P17" i="11"/>
  <c r="J23" i="11"/>
  <c r="H25" i="11"/>
  <c r="D29" i="11"/>
  <c r="F27" i="11"/>
  <c r="B31" i="11"/>
  <c r="K14" i="11"/>
  <c r="M12" i="11"/>
  <c r="L13" i="11"/>
  <c r="I16" i="11"/>
  <c r="G18" i="11"/>
  <c r="D21" i="11"/>
  <c r="J15" i="11"/>
  <c r="F19" i="11"/>
  <c r="E20" i="11"/>
  <c r="C22" i="11"/>
  <c r="H17" i="11"/>
  <c r="B23" i="11"/>
  <c r="C14" i="11"/>
  <c r="E12" i="11"/>
  <c r="D13" i="11"/>
  <c r="B15" i="11"/>
  <c r="BP13" i="11"/>
  <c r="BO12" i="11"/>
  <c r="BQ14" i="11"/>
  <c r="BR15" i="11"/>
  <c r="BT17" i="11"/>
  <c r="BS16" i="11"/>
  <c r="BU18" i="11"/>
  <c r="BV19" i="11"/>
  <c r="BF13" i="11"/>
  <c r="BE12" i="11"/>
  <c r="BH15" i="11"/>
  <c r="BJ17" i="11"/>
  <c r="BM20" i="11"/>
  <c r="BI16" i="11"/>
  <c r="BK18" i="11"/>
  <c r="BP23" i="11"/>
  <c r="BR25" i="11"/>
  <c r="BT27" i="11"/>
  <c r="BV29" i="11"/>
  <c r="BG14" i="11"/>
  <c r="BN21" i="11"/>
  <c r="BL19" i="11"/>
  <c r="BO22" i="11"/>
  <c r="BQ24" i="11"/>
  <c r="BS26" i="11"/>
  <c r="BU28" i="11"/>
  <c r="AX13" i="11"/>
  <c r="AW12" i="11"/>
  <c r="AZ15" i="11"/>
  <c r="BB17" i="11"/>
  <c r="BE20" i="11"/>
  <c r="AY14" i="11"/>
  <c r="BA16" i="11"/>
  <c r="BC18" i="11"/>
  <c r="BH23" i="11"/>
  <c r="BJ25" i="11"/>
  <c r="BL27" i="11"/>
  <c r="BN29" i="11"/>
  <c r="BP31" i="11"/>
  <c r="BR33" i="11"/>
  <c r="BF21" i="11"/>
  <c r="BT35" i="11"/>
  <c r="BV37" i="11"/>
  <c r="BD19" i="11"/>
  <c r="BG22" i="11"/>
  <c r="BI24" i="11"/>
  <c r="BK26" i="11"/>
  <c r="BM28" i="11"/>
  <c r="BO30" i="11"/>
  <c r="BQ32" i="11"/>
  <c r="BS34" i="11"/>
  <c r="BU36" i="11"/>
  <c r="AP13" i="11"/>
  <c r="AO12" i="11"/>
  <c r="AR15" i="11"/>
  <c r="AT17" i="11"/>
  <c r="AV19" i="11"/>
  <c r="AW20" i="11"/>
  <c r="AY22" i="11"/>
  <c r="AS16" i="11"/>
  <c r="AU18" i="11"/>
  <c r="AZ23" i="11"/>
  <c r="BB25" i="11"/>
  <c r="BD27" i="11"/>
  <c r="BF29" i="11"/>
  <c r="BH31" i="11"/>
  <c r="BJ33" i="11"/>
  <c r="AX21" i="11"/>
  <c r="BL35" i="11"/>
  <c r="BN37" i="11"/>
  <c r="BP39" i="11"/>
  <c r="BR41" i="11"/>
  <c r="BT43" i="11"/>
  <c r="BV45" i="11"/>
  <c r="AQ14" i="11"/>
  <c r="BA24" i="11"/>
  <c r="BC26" i="11"/>
  <c r="BE28" i="11"/>
  <c r="BG30" i="11"/>
  <c r="BI32" i="11"/>
  <c r="BK34" i="11"/>
  <c r="BM36" i="11"/>
  <c r="BO38" i="11"/>
  <c r="BQ40" i="11"/>
  <c r="BS42" i="11"/>
  <c r="BU44" i="11"/>
  <c r="AF12" i="11"/>
  <c r="AE13" i="11"/>
  <c r="AC15" i="11"/>
  <c r="AD14" i="11"/>
  <c r="AA17" i="11"/>
  <c r="Y19" i="11"/>
  <c r="AB16" i="11"/>
  <c r="Z18" i="11"/>
  <c r="X20" i="11"/>
  <c r="V22" i="11"/>
  <c r="W21" i="11"/>
  <c r="U23" i="11"/>
  <c r="S25" i="11"/>
  <c r="Q27" i="11"/>
  <c r="O29" i="11"/>
  <c r="M31" i="11"/>
  <c r="K33" i="11"/>
  <c r="T24" i="11"/>
  <c r="R26" i="11"/>
  <c r="P28" i="11"/>
  <c r="N30" i="11"/>
  <c r="L32" i="11"/>
  <c r="J34" i="11"/>
  <c r="I35" i="11"/>
  <c r="G37" i="11"/>
  <c r="E39" i="11"/>
  <c r="C41" i="11"/>
  <c r="H36" i="11"/>
  <c r="F38" i="11"/>
  <c r="D40" i="11"/>
  <c r="B42" i="11"/>
  <c r="X12" i="11"/>
  <c r="W13" i="11"/>
  <c r="V14" i="11"/>
  <c r="U15" i="11"/>
  <c r="S17" i="11"/>
  <c r="Q19" i="11"/>
  <c r="T16" i="11"/>
  <c r="R18" i="11"/>
  <c r="P20" i="11"/>
  <c r="N22" i="11"/>
  <c r="O21" i="11"/>
  <c r="M23" i="11"/>
  <c r="K25" i="11"/>
  <c r="I27" i="11"/>
  <c r="G29" i="11"/>
  <c r="E31" i="11"/>
  <c r="C33" i="11"/>
  <c r="L24" i="11"/>
  <c r="J26" i="11"/>
  <c r="H28" i="11"/>
  <c r="F30" i="11"/>
  <c r="D32" i="11"/>
  <c r="B34" i="11"/>
  <c r="P12" i="11"/>
  <c r="O13" i="11"/>
  <c r="N14" i="11"/>
  <c r="M15" i="11"/>
  <c r="K17" i="11"/>
  <c r="I19" i="11"/>
  <c r="L16" i="11"/>
  <c r="J18" i="11"/>
  <c r="H20" i="11"/>
  <c r="F22" i="11"/>
  <c r="G21" i="11"/>
  <c r="E23" i="11"/>
  <c r="C25" i="11"/>
  <c r="D24" i="11"/>
  <c r="B26" i="11"/>
  <c r="H12" i="11"/>
  <c r="G13" i="11"/>
  <c r="F14" i="11"/>
  <c r="E15" i="11"/>
  <c r="C17" i="11"/>
  <c r="D16" i="11"/>
  <c r="B18" i="11"/>
  <c r="AL12" i="11"/>
  <c r="AL49" i="11" s="1"/>
  <c r="AM13" i="11"/>
  <c r="AN14" i="11"/>
  <c r="AI15" i="11"/>
  <c r="AO15" i="11"/>
  <c r="AP16" i="11"/>
  <c r="AG17" i="11"/>
  <c r="AR18" i="11"/>
  <c r="AE19" i="11"/>
  <c r="AJ14" i="11"/>
  <c r="AQ17" i="11"/>
  <c r="AS19" i="11"/>
  <c r="AD20" i="11"/>
  <c r="AU21" i="11"/>
  <c r="AB22" i="11"/>
  <c r="AA23" i="11"/>
  <c r="AX24" i="11"/>
  <c r="Y25" i="11"/>
  <c r="AZ26" i="11"/>
  <c r="W27" i="11"/>
  <c r="BB28" i="11"/>
  <c r="U29" i="11"/>
  <c r="BD30" i="11"/>
  <c r="S31" i="11"/>
  <c r="BF32" i="11"/>
  <c r="Q33" i="11"/>
  <c r="BH34" i="11"/>
  <c r="AW23" i="11"/>
  <c r="AY25" i="11"/>
  <c r="BA27" i="11"/>
  <c r="BC29" i="11"/>
  <c r="BE31" i="11"/>
  <c r="BG33" i="11"/>
  <c r="O35" i="11"/>
  <c r="BJ36" i="11"/>
  <c r="M37" i="11"/>
  <c r="BL38" i="11"/>
  <c r="K39" i="11"/>
  <c r="BN40" i="11"/>
  <c r="I41" i="11"/>
  <c r="BP42" i="11"/>
  <c r="G43" i="11"/>
  <c r="BR44" i="11"/>
  <c r="E45" i="11"/>
  <c r="BT46" i="11"/>
  <c r="C47" i="11"/>
  <c r="BV48" i="11"/>
  <c r="AH16" i="11"/>
  <c r="AF18" i="11"/>
  <c r="AT20" i="11"/>
  <c r="AC21" i="11"/>
  <c r="AV22" i="11"/>
  <c r="Z24" i="11"/>
  <c r="X26" i="11"/>
  <c r="V28" i="11"/>
  <c r="T30" i="11"/>
  <c r="R32" i="11"/>
  <c r="P34" i="11"/>
  <c r="BI35" i="11"/>
  <c r="BK37" i="11"/>
  <c r="BM39" i="11"/>
  <c r="BO41" i="11"/>
  <c r="BQ43" i="11"/>
  <c r="BS45" i="11"/>
  <c r="BU47" i="11"/>
  <c r="N36" i="11"/>
  <c r="L38" i="11"/>
  <c r="J40" i="11"/>
  <c r="H42" i="11"/>
  <c r="F44" i="11"/>
  <c r="D46" i="11"/>
  <c r="B48" i="11"/>
  <c r="J12" i="11" l="1"/>
  <c r="G15" i="11"/>
  <c r="E17" i="11"/>
  <c r="B20" i="11"/>
  <c r="D18" i="11"/>
  <c r="Q13" i="11"/>
  <c r="P14" i="11"/>
  <c r="K19" i="11"/>
  <c r="H22" i="11"/>
  <c r="L18" i="11"/>
  <c r="E25" i="11"/>
  <c r="I21" i="11"/>
  <c r="D26" i="11"/>
  <c r="Z12" i="11"/>
  <c r="W15" i="11"/>
  <c r="U17" i="11"/>
  <c r="R20" i="11"/>
  <c r="V16" i="11"/>
  <c r="O23" i="11"/>
  <c r="K27" i="11"/>
  <c r="G31" i="11"/>
  <c r="Q21" i="11"/>
  <c r="N24" i="11"/>
  <c r="J28" i="11"/>
  <c r="F32" i="11"/>
  <c r="B36" i="11"/>
  <c r="AH12" i="11"/>
  <c r="AA19" i="11"/>
  <c r="AD16" i="11"/>
  <c r="S27" i="11"/>
  <c r="Y21" i="11"/>
  <c r="G39" i="11"/>
  <c r="C43" i="11"/>
  <c r="T26" i="11"/>
  <c r="P30" i="11"/>
  <c r="L34" i="11"/>
  <c r="H38" i="11"/>
  <c r="D42" i="11"/>
  <c r="AR13" i="11"/>
  <c r="AV17" i="11"/>
  <c r="BA22" i="11"/>
  <c r="BD25" i="11"/>
  <c r="BL33" i="11"/>
  <c r="BI30" i="11"/>
  <c r="BP37" i="11"/>
  <c r="BO36" i="11"/>
  <c r="AZ13" i="11"/>
  <c r="BD17" i="11"/>
  <c r="BF19" i="11"/>
  <c r="BN27" i="11"/>
  <c r="BI22" i="11"/>
  <c r="BQ30" i="11"/>
  <c r="BH13" i="11"/>
  <c r="BL17" i="11"/>
  <c r="BN19" i="11"/>
  <c r="BV27" i="11"/>
  <c r="C16" i="11"/>
  <c r="B17" i="11"/>
  <c r="K16" i="11"/>
  <c r="B25" i="11"/>
  <c r="U14" i="11"/>
  <c r="K24" i="11"/>
  <c r="F29" i="11"/>
  <c r="AE12" i="11"/>
  <c r="M30" i="11"/>
  <c r="J33" i="11"/>
  <c r="D39" i="11"/>
  <c r="AP14" i="11"/>
  <c r="AX22" i="11"/>
  <c r="BN38" i="11"/>
  <c r="BG31" i="11"/>
  <c r="BS43" i="11"/>
  <c r="AZ16" i="11"/>
  <c r="BJ26" i="11"/>
  <c r="BG23" i="11"/>
  <c r="BK19" i="11"/>
  <c r="BV30" i="11"/>
  <c r="BK13" i="11"/>
  <c r="BN16" i="11"/>
  <c r="BR12" i="11"/>
  <c r="BT14" i="11"/>
  <c r="BU15" i="11"/>
  <c r="BR13" i="11"/>
  <c r="BT15" i="11"/>
  <c r="BS14" i="11"/>
  <c r="P21" i="11"/>
  <c r="D43" i="11"/>
  <c r="AG13" i="11"/>
  <c r="AC17" i="11"/>
  <c r="Z20" i="11"/>
  <c r="AF14" i="11"/>
  <c r="AB18" i="11"/>
  <c r="U25" i="11"/>
  <c r="Q29" i="11"/>
  <c r="M33" i="11"/>
  <c r="K35" i="11"/>
  <c r="AT15" i="11"/>
  <c r="AS14" i="11"/>
  <c r="AU16" i="11"/>
  <c r="AY20" i="11"/>
  <c r="AX19" i="11"/>
  <c r="BB23" i="11"/>
  <c r="BF27" i="11"/>
  <c r="BJ31" i="11"/>
  <c r="BC24" i="11"/>
  <c r="BG28" i="11"/>
  <c r="BK32" i="11"/>
  <c r="BN35" i="11"/>
  <c r="BR39" i="11"/>
  <c r="BV43" i="11"/>
  <c r="BQ38" i="11"/>
  <c r="BU42" i="11"/>
  <c r="AY12" i="11"/>
  <c r="BB15" i="11"/>
  <c r="BC16" i="11"/>
  <c r="BG20" i="11"/>
  <c r="BH21" i="11"/>
  <c r="BL25" i="11"/>
  <c r="BP29" i="11"/>
  <c r="BT33" i="11"/>
  <c r="BK24" i="11"/>
  <c r="BO28" i="11"/>
  <c r="BS32" i="11"/>
  <c r="BU34" i="11"/>
  <c r="BG12" i="11"/>
  <c r="BJ15" i="11"/>
  <c r="BK16" i="11"/>
  <c r="BO20" i="11"/>
  <c r="BP21" i="11"/>
  <c r="BT25" i="11"/>
  <c r="BQ22" i="11"/>
  <c r="BU26" i="11"/>
  <c r="BU14" i="11"/>
  <c r="BT13" i="11"/>
  <c r="BS12" i="11"/>
  <c r="M14" i="11"/>
  <c r="O12" i="11"/>
  <c r="C24" i="11"/>
  <c r="G20" i="11"/>
  <c r="S16" i="11"/>
  <c r="P19" i="11"/>
  <c r="G28" i="11"/>
  <c r="J25" i="11"/>
  <c r="B33" i="11"/>
  <c r="AA16" i="11"/>
  <c r="X19" i="11"/>
  <c r="Q26" i="11"/>
  <c r="I34" i="11"/>
  <c r="N29" i="11"/>
  <c r="E38" i="11"/>
  <c r="H35" i="11"/>
  <c r="AR16" i="11"/>
  <c r="AS17" i="11"/>
  <c r="BB26" i="11"/>
  <c r="BJ34" i="11"/>
  <c r="BR42" i="11"/>
  <c r="AY23" i="11"/>
  <c r="BE29" i="11"/>
  <c r="BO39" i="11"/>
  <c r="AX14" i="11"/>
  <c r="BC19" i="11"/>
  <c r="BF22" i="11"/>
  <c r="BN30" i="11"/>
  <c r="BT36" i="11"/>
  <c r="BO31" i="11"/>
  <c r="BS35" i="11"/>
  <c r="BH16" i="11"/>
  <c r="BI17" i="11"/>
  <c r="BR26" i="11"/>
  <c r="BO23" i="11"/>
  <c r="BS19" i="11"/>
  <c r="BV22" i="11"/>
  <c r="H16" i="11"/>
  <c r="G25" i="11"/>
  <c r="K29" i="11"/>
  <c r="V26" i="11"/>
  <c r="AK49" i="11"/>
  <c r="BL23" i="11"/>
  <c r="BR37" i="11"/>
  <c r="B27" i="11"/>
  <c r="AG12" i="11"/>
  <c r="BS36" i="11"/>
  <c r="O17" i="11"/>
  <c r="F34" i="11"/>
  <c r="X16" i="11"/>
  <c r="C45" i="11"/>
  <c r="AG15" i="11"/>
  <c r="AT13" i="11"/>
  <c r="BK14" i="11"/>
  <c r="D33" i="11"/>
  <c r="R27" i="11"/>
  <c r="AQ13" i="11"/>
  <c r="BV36" i="11"/>
  <c r="AB14" i="11"/>
  <c r="BK36" i="11"/>
  <c r="BC12" i="11"/>
  <c r="D12" i="11"/>
  <c r="C21" i="11"/>
  <c r="J14" i="11"/>
  <c r="F26" i="11"/>
  <c r="L20" i="11"/>
  <c r="T12" i="11"/>
  <c r="B38" i="11"/>
  <c r="N26" i="11"/>
  <c r="S21" i="11"/>
  <c r="Z14" i="11"/>
  <c r="F42" i="11"/>
  <c r="K37" i="11"/>
  <c r="AA21" i="11"/>
  <c r="BK30" i="11"/>
  <c r="BH27" i="11"/>
  <c r="BG18" i="11"/>
  <c r="BS22" i="11"/>
  <c r="D17" i="11"/>
  <c r="H21" i="11"/>
  <c r="E32" i="11"/>
  <c r="D41" i="11"/>
  <c r="M32" i="11"/>
  <c r="BA23" i="11"/>
  <c r="BE19" i="11"/>
  <c r="BP22" i="11"/>
  <c r="K23" i="11"/>
  <c r="P26" i="11"/>
  <c r="BD29" i="11"/>
  <c r="BF23" i="11"/>
  <c r="BV23" i="11"/>
  <c r="AG14" i="11"/>
  <c r="BU41" i="11"/>
  <c r="B14" i="11"/>
  <c r="D20" i="11"/>
  <c r="G17" i="11"/>
  <c r="L12" i="11"/>
  <c r="B30" i="11"/>
  <c r="C29" i="11"/>
  <c r="K21" i="11"/>
  <c r="P16" i="11"/>
  <c r="R14" i="11"/>
  <c r="C37" i="11"/>
  <c r="J30" i="11"/>
  <c r="G33" i="11"/>
  <c r="O25" i="11"/>
  <c r="T20" i="11"/>
  <c r="W17" i="11"/>
  <c r="AB12" i="11"/>
  <c r="B46" i="11"/>
  <c r="J38" i="11"/>
  <c r="G41" i="11"/>
  <c r="N34" i="11"/>
  <c r="S29" i="11"/>
  <c r="BS38" i="11"/>
  <c r="BC22" i="11"/>
  <c r="AW16" i="11"/>
  <c r="BO26" i="11"/>
  <c r="BT31" i="11"/>
  <c r="BM16" i="11"/>
  <c r="E24" i="11"/>
  <c r="J27" i="11"/>
  <c r="M24" i="11"/>
  <c r="L33" i="11"/>
  <c r="G38" i="11"/>
  <c r="BR40" i="11"/>
  <c r="BU19" i="11"/>
  <c r="BI34" i="11"/>
  <c r="BI26" i="11"/>
  <c r="BM14" i="11"/>
  <c r="C12" i="11"/>
  <c r="C20" i="11"/>
  <c r="BK15" i="11"/>
  <c r="M13" i="11"/>
  <c r="J16" i="11"/>
  <c r="Q17" i="11"/>
  <c r="C31" i="11"/>
  <c r="D30" i="11"/>
  <c r="AC13" i="11"/>
  <c r="Q25" i="11"/>
  <c r="E37" i="11"/>
  <c r="H34" i="11"/>
  <c r="AO14" i="11"/>
  <c r="AV21" i="11"/>
  <c r="BA26" i="11"/>
  <c r="BP41" i="11"/>
  <c r="BS44" i="11"/>
  <c r="BA18" i="11"/>
  <c r="BN31" i="11"/>
  <c r="BQ34" i="11"/>
  <c r="BF15" i="11"/>
  <c r="BP25" i="11"/>
  <c r="BS28" i="11"/>
  <c r="Q14" i="11"/>
  <c r="D27" i="11"/>
  <c r="O24" i="11"/>
  <c r="B37" i="11"/>
  <c r="Z21" i="11"/>
  <c r="I38" i="11"/>
  <c r="AS13" i="11"/>
  <c r="BE25" i="11"/>
  <c r="AZ12" i="11"/>
  <c r="BE17" i="11"/>
  <c r="AI13" i="11"/>
  <c r="AJ12" i="11"/>
  <c r="AJ49" i="11" s="1"/>
  <c r="AE17" i="11"/>
  <c r="AB20" i="11"/>
  <c r="W25" i="11"/>
  <c r="O33" i="11"/>
  <c r="R30" i="11"/>
  <c r="AS12" i="11"/>
  <c r="AV15" i="11"/>
  <c r="BD23" i="11"/>
  <c r="BL31" i="11"/>
  <c r="AZ19" i="11"/>
  <c r="BV41" i="11"/>
  <c r="BG26" i="11"/>
  <c r="BO34" i="11"/>
  <c r="BA12" i="11"/>
  <c r="BB13" i="11"/>
  <c r="BC14" i="11"/>
  <c r="BP27" i="11"/>
  <c r="BH19" i="11"/>
  <c r="BK22" i="11"/>
  <c r="BS30" i="11"/>
  <c r="BI12" i="11"/>
  <c r="BL15" i="11"/>
  <c r="BT23" i="11"/>
  <c r="BP19" i="11"/>
  <c r="BU12" i="11"/>
  <c r="BV13" i="11"/>
  <c r="I12" i="11"/>
  <c r="G14" i="11"/>
  <c r="C18" i="11"/>
  <c r="Q12" i="11"/>
  <c r="O14" i="11"/>
  <c r="K18" i="11"/>
  <c r="I20" i="11"/>
  <c r="J19" i="11"/>
  <c r="Y12" i="11"/>
  <c r="W14" i="11"/>
  <c r="S18" i="11"/>
  <c r="Q20" i="11"/>
  <c r="I28" i="11"/>
  <c r="R19" i="11"/>
  <c r="L25" i="11"/>
  <c r="AA18" i="11"/>
  <c r="Q28" i="11"/>
  <c r="Z19" i="11"/>
  <c r="C42" i="11"/>
  <c r="T25" i="11"/>
  <c r="H37" i="11"/>
  <c r="AV18" i="11"/>
  <c r="BJ32" i="11"/>
  <c r="BI31" i="11"/>
  <c r="BO37" i="11"/>
  <c r="BB16" i="11"/>
  <c r="BL26" i="11"/>
  <c r="BO29" i="11"/>
  <c r="BI15" i="11"/>
  <c r="BN20" i="11"/>
  <c r="N12" i="11"/>
  <c r="K15" i="11"/>
  <c r="G19" i="11"/>
  <c r="F20" i="11"/>
  <c r="C23" i="11"/>
  <c r="H18" i="11"/>
  <c r="B24" i="11"/>
  <c r="V12" i="11"/>
  <c r="S15" i="11"/>
  <c r="O19" i="11"/>
  <c r="L22" i="11"/>
  <c r="I25" i="11"/>
  <c r="E29" i="11"/>
  <c r="T14" i="11"/>
  <c r="P18" i="11"/>
  <c r="J24" i="11"/>
  <c r="F28" i="11"/>
  <c r="B32" i="11"/>
  <c r="AD12" i="11"/>
  <c r="AA15" i="11"/>
  <c r="W19" i="11"/>
  <c r="V20" i="11"/>
  <c r="S23" i="11"/>
  <c r="O27" i="11"/>
  <c r="K31" i="11"/>
  <c r="Z16" i="11"/>
  <c r="G35" i="11"/>
  <c r="C39" i="11"/>
  <c r="R24" i="11"/>
  <c r="N28" i="11"/>
  <c r="J32" i="11"/>
  <c r="F36" i="11"/>
  <c r="B40" i="11"/>
  <c r="AP15" i="11"/>
  <c r="AR17" i="11"/>
  <c r="AQ16" i="11"/>
  <c r="AQ49" i="11" s="1"/>
  <c r="AU20" i="11"/>
  <c r="AM12" i="11"/>
  <c r="AM49" i="11" s="1"/>
  <c r="AX23" i="11"/>
  <c r="BB27" i="11"/>
  <c r="BF31" i="11"/>
  <c r="AY24" i="11"/>
  <c r="BC28" i="11"/>
  <c r="BG32" i="11"/>
  <c r="BJ35" i="11"/>
  <c r="BN39" i="11"/>
  <c r="BR43" i="11"/>
  <c r="BV47" i="11"/>
  <c r="BM38" i="11"/>
  <c r="BQ42" i="11"/>
  <c r="BU46" i="11"/>
  <c r="AW14" i="11"/>
  <c r="AZ17" i="11"/>
  <c r="AY16" i="11"/>
  <c r="BC20" i="11"/>
  <c r="BD21" i="11"/>
  <c r="BH25" i="11"/>
  <c r="BL29" i="11"/>
  <c r="BP33" i="11"/>
  <c r="BG24" i="11"/>
  <c r="BK28" i="11"/>
  <c r="BO32" i="11"/>
  <c r="BR35" i="11"/>
  <c r="BV39" i="11"/>
  <c r="BU38" i="11"/>
  <c r="BE14" i="11"/>
  <c r="BH17" i="11"/>
  <c r="BI18" i="11"/>
  <c r="BJ19" i="11"/>
  <c r="BN23" i="11"/>
  <c r="BR27" i="11"/>
  <c r="BV31" i="11"/>
  <c r="BM22" i="11"/>
  <c r="BQ26" i="11"/>
  <c r="BU30" i="11"/>
  <c r="BL13" i="11"/>
  <c r="BN15" i="11"/>
  <c r="BP17" i="11"/>
  <c r="BO16" i="11"/>
  <c r="BS20" i="11"/>
  <c r="BT21" i="11"/>
  <c r="BU22" i="11"/>
  <c r="I14" i="11"/>
  <c r="J13" i="11"/>
  <c r="G16" i="11"/>
  <c r="F17" i="11"/>
  <c r="B21" i="11"/>
  <c r="H15" i="11"/>
  <c r="D19" i="11"/>
  <c r="S12" i="11"/>
  <c r="P15" i="11"/>
  <c r="M18" i="11"/>
  <c r="L19" i="11"/>
  <c r="G24" i="11"/>
  <c r="C28" i="11"/>
  <c r="I22" i="11"/>
  <c r="F25" i="11"/>
  <c r="B29" i="11"/>
  <c r="R13" i="11"/>
  <c r="N17" i="11"/>
  <c r="E26" i="11"/>
  <c r="H23" i="11"/>
  <c r="Y14" i="11"/>
  <c r="Z13" i="11"/>
  <c r="W16" i="11"/>
  <c r="V17" i="11"/>
  <c r="R21" i="11"/>
  <c r="M26" i="11"/>
  <c r="I30" i="11"/>
  <c r="E34" i="11"/>
  <c r="Q22" i="11"/>
  <c r="N25" i="11"/>
  <c r="J29" i="11"/>
  <c r="F33" i="11"/>
  <c r="D35" i="11"/>
  <c r="X15" i="11"/>
  <c r="T19" i="11"/>
  <c r="K28" i="11"/>
  <c r="S20" i="11"/>
  <c r="L27" i="11"/>
  <c r="C36" i="11"/>
  <c r="AI12" i="11"/>
  <c r="AF15" i="11"/>
  <c r="AC18" i="11"/>
  <c r="AB19" i="11"/>
  <c r="W24" i="11"/>
  <c r="S28" i="11"/>
  <c r="O32" i="11"/>
  <c r="AA20" i="11"/>
  <c r="X23" i="11"/>
  <c r="T27" i="11"/>
  <c r="P31" i="11"/>
  <c r="K36" i="11"/>
  <c r="G40" i="11"/>
  <c r="C44" i="11"/>
  <c r="J37" i="11"/>
  <c r="F41" i="11"/>
  <c r="B45" i="11"/>
  <c r="AH13" i="11"/>
  <c r="AD17" i="11"/>
  <c r="U26" i="11"/>
  <c r="M34" i="11"/>
  <c r="V25" i="11"/>
  <c r="N33" i="11"/>
  <c r="E42" i="11"/>
  <c r="H39" i="11"/>
  <c r="AT14" i="11"/>
  <c r="AX18" i="11"/>
  <c r="BA21" i="11"/>
  <c r="AU15" i="11"/>
  <c r="BB22" i="11"/>
  <c r="BF26" i="11"/>
  <c r="BJ30" i="11"/>
  <c r="BN34" i="11"/>
  <c r="BP36" i="11"/>
  <c r="BT40" i="11"/>
  <c r="BC23" i="11"/>
  <c r="BI29" i="11"/>
  <c r="BG27" i="11"/>
  <c r="BO35" i="11"/>
  <c r="BS39" i="11"/>
  <c r="AR12" i="11"/>
  <c r="AY19" i="11"/>
  <c r="AZ20" i="11"/>
  <c r="BH28" i="11"/>
  <c r="AW17" i="11"/>
  <c r="BV42" i="11"/>
  <c r="BM33" i="11"/>
  <c r="BQ37" i="11"/>
  <c r="BB14" i="11"/>
  <c r="BF18" i="11"/>
  <c r="BG19" i="11"/>
  <c r="BC15" i="11"/>
  <c r="BJ22" i="11"/>
  <c r="BN26" i="11"/>
  <c r="BR30" i="11"/>
  <c r="BV34" i="11"/>
  <c r="BK23" i="11"/>
  <c r="BQ29" i="11"/>
  <c r="BO27" i="11"/>
  <c r="BD16" i="11"/>
  <c r="BI21" i="11"/>
  <c r="BL24" i="11"/>
  <c r="BT32" i="11"/>
  <c r="BM25" i="11"/>
  <c r="BS31" i="11"/>
  <c r="BJ14" i="11"/>
  <c r="BN18" i="11"/>
  <c r="BQ21" i="11"/>
  <c r="BP20" i="11"/>
  <c r="BT24" i="11"/>
  <c r="BM17" i="11"/>
  <c r="BS23" i="11"/>
  <c r="BH12" i="11"/>
  <c r="BO19" i="11"/>
  <c r="BR22" i="11"/>
  <c r="BI13" i="11"/>
  <c r="BT16" i="11"/>
  <c r="BU17" i="11"/>
  <c r="BP12" i="11"/>
  <c r="BM12" i="11"/>
  <c r="BO14" i="11"/>
  <c r="BT19" i="11"/>
  <c r="BR17" i="11"/>
  <c r="AF13" i="11"/>
  <c r="AC16" i="11"/>
  <c r="AD15" i="11"/>
  <c r="AB17" i="11"/>
  <c r="W22" i="11"/>
  <c r="S26" i="11"/>
  <c r="AP12" i="11"/>
  <c r="AR14" i="11"/>
  <c r="AT16" i="11"/>
  <c r="AU17" i="11"/>
  <c r="AY21" i="11"/>
  <c r="BD26" i="11"/>
  <c r="BH30" i="11"/>
  <c r="BL34" i="11"/>
  <c r="AZ22" i="11"/>
  <c r="BC25" i="11"/>
  <c r="BG29" i="11"/>
  <c r="BK33" i="11"/>
  <c r="BP38" i="11"/>
  <c r="BT42" i="11"/>
  <c r="BM35" i="11"/>
  <c r="BQ39" i="11"/>
  <c r="BU43" i="11"/>
  <c r="AX12" i="11"/>
  <c r="AZ14" i="11"/>
  <c r="BD18" i="11"/>
  <c r="BC17" i="11"/>
  <c r="BG21" i="11"/>
  <c r="BJ24" i="11"/>
  <c r="BN28" i="11"/>
  <c r="BR32" i="11"/>
  <c r="BI23" i="11"/>
  <c r="BM27" i="11"/>
  <c r="BQ31" i="11"/>
  <c r="BT34" i="11"/>
  <c r="BU35" i="11"/>
  <c r="BF12" i="11"/>
  <c r="BH14" i="11"/>
  <c r="BL18" i="11"/>
  <c r="BK17" i="11"/>
  <c r="BO21" i="11"/>
  <c r="BR24" i="11"/>
  <c r="BV28" i="11"/>
  <c r="BQ23" i="11"/>
  <c r="BU27" i="11"/>
  <c r="BN12" i="11"/>
  <c r="BP14" i="11"/>
  <c r="BT18" i="11"/>
  <c r="BS17" i="11"/>
  <c r="BV20" i="11"/>
  <c r="B22" i="11"/>
  <c r="F18" i="11"/>
  <c r="E19" i="11"/>
  <c r="I15" i="11"/>
  <c r="D28" i="11"/>
  <c r="H24" i="11"/>
  <c r="E27" i="11"/>
  <c r="I23" i="11"/>
  <c r="J22" i="11"/>
  <c r="N18" i="11"/>
  <c r="M19" i="11"/>
  <c r="Q15" i="11"/>
  <c r="D36" i="11"/>
  <c r="E35" i="11"/>
  <c r="H32" i="11"/>
  <c r="L28" i="11"/>
  <c r="P24" i="11"/>
  <c r="I31" i="11"/>
  <c r="M27" i="11"/>
  <c r="Q23" i="11"/>
  <c r="R22" i="11"/>
  <c r="V18" i="11"/>
  <c r="U19" i="11"/>
  <c r="Y15" i="11"/>
  <c r="D44" i="11"/>
  <c r="H40" i="11"/>
  <c r="L36" i="11"/>
  <c r="E43" i="11"/>
  <c r="I39" i="11"/>
  <c r="M35" i="11"/>
  <c r="P32" i="11"/>
  <c r="T28" i="11"/>
  <c r="X24" i="11"/>
  <c r="Q31" i="11"/>
  <c r="U27" i="11"/>
  <c r="Y23" i="11"/>
  <c r="Z22" i="11"/>
  <c r="AD18" i="11"/>
  <c r="AC19" i="11"/>
  <c r="AH14" i="11"/>
  <c r="BU40" i="11"/>
  <c r="BQ36" i="11"/>
  <c r="BM32" i="11"/>
  <c r="BI28" i="11"/>
  <c r="BE24" i="11"/>
  <c r="BB21" i="11"/>
  <c r="BT39" i="11"/>
  <c r="BP35" i="11"/>
  <c r="AY18" i="11"/>
  <c r="BN33" i="11"/>
  <c r="BJ29" i="11"/>
  <c r="BF25" i="11"/>
  <c r="BA20" i="11"/>
  <c r="AX17" i="11"/>
  <c r="BU32" i="11"/>
  <c r="BQ28" i="11"/>
  <c r="BM24" i="11"/>
  <c r="BJ21" i="11"/>
  <c r="BE16" i="11"/>
  <c r="BV33" i="11"/>
  <c r="BR29" i="11"/>
  <c r="BN25" i="11"/>
  <c r="BI20" i="11"/>
  <c r="BF17" i="11"/>
  <c r="BU24" i="11"/>
  <c r="BR21" i="11"/>
  <c r="BO18" i="11"/>
  <c r="BV25" i="11"/>
  <c r="BQ20" i="11"/>
  <c r="BN17" i="11"/>
  <c r="B19" i="11"/>
  <c r="F15" i="11"/>
  <c r="E16" i="11"/>
  <c r="D25" i="11"/>
  <c r="F23" i="11"/>
  <c r="C26" i="11"/>
  <c r="G22" i="11"/>
  <c r="L17" i="11"/>
  <c r="N15" i="11"/>
  <c r="M16" i="11"/>
  <c r="B35" i="11"/>
  <c r="H29" i="11"/>
  <c r="F31" i="11"/>
  <c r="N23" i="11"/>
  <c r="C34" i="11"/>
  <c r="G30" i="11"/>
  <c r="K26" i="11"/>
  <c r="O22" i="11"/>
  <c r="T17" i="11"/>
  <c r="V15" i="11"/>
  <c r="U16" i="11"/>
  <c r="B43" i="11"/>
  <c r="F39" i="11"/>
  <c r="J35" i="11"/>
  <c r="P29" i="11"/>
  <c r="N31" i="11"/>
  <c r="V23" i="11"/>
  <c r="E40" i="11"/>
  <c r="I36" i="11"/>
  <c r="K34" i="11"/>
  <c r="O30" i="11"/>
  <c r="U24" i="11"/>
  <c r="X21" i="11"/>
  <c r="AE14" i="11"/>
  <c r="BS41" i="11"/>
  <c r="BV44" i="11"/>
  <c r="BN36" i="11"/>
  <c r="BE27" i="11"/>
  <c r="AX20" i="11"/>
  <c r="BF28" i="11"/>
  <c r="AW19" i="11"/>
  <c r="AS15" i="11"/>
  <c r="BS33" i="11"/>
  <c r="BK25" i="11"/>
  <c r="BP30" i="11"/>
  <c r="BH22" i="11"/>
  <c r="BA15" i="11"/>
  <c r="AY13" i="11"/>
  <c r="BS25" i="11"/>
  <c r="BT26" i="11"/>
  <c r="BM19" i="11"/>
  <c r="BJ16" i="11"/>
  <c r="BQ15" i="11"/>
  <c r="BO13" i="11"/>
  <c r="E21" i="11"/>
  <c r="D22" i="11"/>
  <c r="I17" i="11"/>
  <c r="H26" i="11"/>
  <c r="R16" i="11"/>
  <c r="G27" i="11"/>
  <c r="N20" i="11"/>
  <c r="U13" i="11"/>
  <c r="D38" i="11"/>
  <c r="L30" i="11"/>
  <c r="U21" i="11"/>
  <c r="X18" i="11"/>
  <c r="M29" i="11"/>
  <c r="T22" i="11"/>
  <c r="Y17" i="11"/>
  <c r="BO40" i="11"/>
  <c r="BT45" i="11"/>
  <c r="BL37" i="11"/>
  <c r="BE30" i="11"/>
  <c r="BH33" i="11"/>
  <c r="AZ25" i="11"/>
  <c r="AW22" i="11"/>
  <c r="AT19" i="11"/>
  <c r="AN13" i="11"/>
  <c r="BT37" i="11"/>
  <c r="BM30" i="11"/>
  <c r="BE22" i="11"/>
  <c r="BJ27" i="11"/>
  <c r="BB19" i="11"/>
  <c r="AU12" i="11"/>
  <c r="AV13" i="11"/>
  <c r="BO24" i="11"/>
  <c r="BT29" i="11"/>
  <c r="BL21" i="11"/>
  <c r="BG16" i="11"/>
  <c r="BD13" i="11"/>
  <c r="BR19" i="11"/>
  <c r="BK12" i="11"/>
  <c r="E18" i="11"/>
  <c r="K20" i="11"/>
  <c r="O16" i="11"/>
  <c r="H31" i="11"/>
  <c r="G32" i="11"/>
  <c r="U18" i="11"/>
  <c r="L35" i="11"/>
  <c r="R29" i="11"/>
  <c r="Q30" i="11"/>
  <c r="AE16" i="11"/>
  <c r="BK31" i="11"/>
  <c r="BR38" i="11"/>
  <c r="BD24" i="11"/>
  <c r="AV16" i="11"/>
  <c r="BU33" i="11"/>
  <c r="BP28" i="11"/>
  <c r="BA13" i="11"/>
  <c r="BV26" i="11"/>
  <c r="BL16" i="11"/>
  <c r="BS18" i="11"/>
  <c r="D15" i="11"/>
  <c r="F13" i="11"/>
  <c r="G12" i="11"/>
  <c r="L15" i="11"/>
  <c r="I18" i="11"/>
  <c r="J17" i="11"/>
  <c r="F21" i="11"/>
  <c r="D23" i="11"/>
  <c r="N13" i="11"/>
  <c r="E22" i="11"/>
  <c r="T15" i="11"/>
  <c r="Q18" i="11"/>
  <c r="R17" i="11"/>
  <c r="N21" i="11"/>
  <c r="I26" i="11"/>
  <c r="E30" i="11"/>
  <c r="L23" i="11"/>
  <c r="H27" i="11"/>
  <c r="D31" i="11"/>
  <c r="W12" i="11"/>
  <c r="M22" i="11"/>
  <c r="AB15" i="11"/>
  <c r="Y18" i="11"/>
  <c r="Z17" i="11"/>
  <c r="V21" i="11"/>
  <c r="S24" i="11"/>
  <c r="O28" i="11"/>
  <c r="K32" i="11"/>
  <c r="T23" i="11"/>
  <c r="P27" i="11"/>
  <c r="L31" i="11"/>
  <c r="G36" i="11"/>
  <c r="C40" i="11"/>
  <c r="U22" i="11"/>
  <c r="F37" i="11"/>
  <c r="B41" i="11"/>
  <c r="AN12" i="11"/>
  <c r="AO13" i="11"/>
  <c r="AO49" i="11" s="1"/>
  <c r="AT18" i="11"/>
  <c r="AW21" i="11"/>
  <c r="AV20" i="11"/>
  <c r="AZ24" i="11"/>
  <c r="BD28" i="11"/>
  <c r="BH32" i="11"/>
  <c r="BL36" i="11"/>
  <c r="BP40" i="11"/>
  <c r="BT44" i="11"/>
  <c r="AU19" i="11"/>
  <c r="BC27" i="11"/>
  <c r="BA25" i="11"/>
  <c r="BI33" i="11"/>
  <c r="BM37" i="11"/>
  <c r="BQ41" i="11"/>
  <c r="BU45" i="11"/>
  <c r="AV12" i="11"/>
  <c r="AW13" i="11"/>
  <c r="BB18" i="11"/>
  <c r="BE21" i="11"/>
  <c r="BD20" i="11"/>
  <c r="BH24" i="11"/>
  <c r="BL28" i="11"/>
  <c r="BP32" i="11"/>
  <c r="AY15" i="11"/>
  <c r="BV38" i="11"/>
  <c r="BK27" i="11"/>
  <c r="BI25" i="11"/>
  <c r="BQ33" i="11"/>
  <c r="BU37" i="11"/>
  <c r="BD12" i="11"/>
  <c r="BE13" i="11"/>
  <c r="BJ18" i="11"/>
  <c r="BM21" i="11"/>
  <c r="BL20" i="11"/>
  <c r="BP24" i="11"/>
  <c r="BT28" i="11"/>
  <c r="BG15" i="11"/>
  <c r="BS27" i="11"/>
  <c r="BU29" i="11"/>
  <c r="BL12" i="11"/>
  <c r="BM13" i="11"/>
  <c r="BR18" i="11"/>
  <c r="BP16" i="11"/>
  <c r="BU21" i="11"/>
  <c r="BT20" i="11"/>
  <c r="BO15" i="11"/>
  <c r="BT12" i="11"/>
  <c r="BU13" i="11"/>
  <c r="BV14" i="11"/>
  <c r="BR14" i="11"/>
  <c r="BV18" i="11"/>
  <c r="BS15" i="11"/>
  <c r="BN13" i="11"/>
  <c r="BP15" i="11"/>
  <c r="BU20" i="11"/>
  <c r="BQ16" i="11"/>
  <c r="BV21" i="11"/>
  <c r="AF49" i="11"/>
  <c r="F12" i="11"/>
  <c r="E13" i="11"/>
  <c r="C15" i="11"/>
  <c r="D14" i="11"/>
  <c r="B16" i="11"/>
  <c r="AG49" i="11" l="1"/>
  <c r="AI49" i="11"/>
  <c r="AY49" i="11"/>
  <c r="AX49" i="11"/>
  <c r="AR49" i="11"/>
  <c r="BB49" i="11"/>
  <c r="Z49" i="11"/>
  <c r="AT49" i="11"/>
  <c r="BU49" i="11"/>
  <c r="BT49" i="11"/>
  <c r="BM49" i="11"/>
  <c r="BG49" i="11"/>
  <c r="BE49" i="11"/>
  <c r="AW49" i="11"/>
  <c r="P49" i="11"/>
  <c r="AB49" i="11"/>
  <c r="W49" i="11"/>
  <c r="L49" i="11"/>
  <c r="BS49" i="11"/>
  <c r="AV49" i="11"/>
  <c r="R49" i="11"/>
  <c r="BK49" i="11"/>
  <c r="BD49" i="11"/>
  <c r="AN49" i="11"/>
  <c r="U49" i="11"/>
  <c r="M49" i="11"/>
  <c r="AH49" i="11"/>
  <c r="N49" i="11"/>
  <c r="BL49" i="11"/>
  <c r="AP49" i="11"/>
  <c r="AA49" i="11"/>
  <c r="T49" i="11"/>
  <c r="K49" i="11"/>
  <c r="BC49" i="11"/>
  <c r="BA49" i="11"/>
  <c r="BN49" i="11"/>
  <c r="BR49" i="11"/>
  <c r="J49" i="11"/>
  <c r="BH49" i="11"/>
  <c r="AD49" i="11"/>
  <c r="BI49" i="11"/>
  <c r="O49" i="11"/>
  <c r="AS49" i="11"/>
  <c r="AC49" i="11"/>
  <c r="BJ49" i="11"/>
  <c r="Y49" i="11"/>
  <c r="Q49" i="11"/>
  <c r="BP49" i="11"/>
  <c r="G49" i="11"/>
  <c r="H49" i="11"/>
  <c r="V49" i="11"/>
  <c r="BV49" i="11"/>
  <c r="AU49" i="11"/>
  <c r="BO49" i="11"/>
  <c r="AE49" i="11"/>
  <c r="BF49" i="11"/>
  <c r="I49" i="11"/>
  <c r="BQ49" i="11"/>
  <c r="AZ49" i="11"/>
  <c r="X49" i="11"/>
  <c r="S49" i="11"/>
  <c r="D49" i="11"/>
  <c r="E49" i="11"/>
  <c r="B49" i="11"/>
  <c r="C49" i="11"/>
  <c r="F49" i="11"/>
  <c r="C6" i="8" l="1"/>
  <c r="F6" i="8" s="1"/>
  <c r="F8" i="8" s="1"/>
  <c r="F9" i="8" s="1"/>
  <c r="F10" i="8" s="1"/>
</calcChain>
</file>

<file path=xl/sharedStrings.xml><?xml version="1.0" encoding="utf-8"?>
<sst xmlns="http://schemas.openxmlformats.org/spreadsheetml/2006/main" count="495" uniqueCount="133">
  <si>
    <t>Larghezza effettiva (m)</t>
  </si>
  <si>
    <t>Altezza effettiva (m)</t>
  </si>
  <si>
    <t>Efficienza del convogliatore (0% - 100%)</t>
  </si>
  <si>
    <t>Tempo di sosta (h)</t>
  </si>
  <si>
    <t>Sezione (m^2)</t>
  </si>
  <si>
    <t>Densità dell'aria (kg/m^3)</t>
  </si>
  <si>
    <t>Direzione del vento</t>
  </si>
  <si>
    <t>Energia eolica - vento anteriore</t>
  </si>
  <si>
    <t>Efficienza del generatore (0% - 100%</t>
  </si>
  <si>
    <t>Valore</t>
  </si>
  <si>
    <t>Descrizione</t>
  </si>
  <si>
    <t>Input</t>
  </si>
  <si>
    <t>Output</t>
  </si>
  <si>
    <t>Efficienza della ventola (0% - 100%)</t>
  </si>
  <si>
    <t>Efficienza complessiva di trasformazione</t>
  </si>
  <si>
    <t>Efficienza batteria</t>
  </si>
  <si>
    <t>Efficienza circuito elettrico</t>
  </si>
  <si>
    <t>Energia prodotta nell'intera sosta (Wh)</t>
  </si>
  <si>
    <t>Velocità media del vento in entrata (m/s)</t>
  </si>
  <si>
    <t>Portata volumetrica media ponderata (m^3/s)</t>
  </si>
  <si>
    <t>Portata massica media ponderata (kg/s)</t>
  </si>
  <si>
    <t>Potenza cinetica in entrata (W)</t>
  </si>
  <si>
    <t>Potenza cinetica in uscita (W)</t>
  </si>
  <si>
    <t>Efficienza regolatore di carica</t>
  </si>
  <si>
    <t>-180</t>
  </si>
  <si>
    <t>-175</t>
  </si>
  <si>
    <t>-170</t>
  </si>
  <si>
    <t>-165</t>
  </si>
  <si>
    <t>-160</t>
  </si>
  <si>
    <t>-155</t>
  </si>
  <si>
    <t>-150</t>
  </si>
  <si>
    <t>-145</t>
  </si>
  <si>
    <t>-140</t>
  </si>
  <si>
    <t>-135</t>
  </si>
  <si>
    <t>-130</t>
  </si>
  <si>
    <t>-125</t>
  </si>
  <si>
    <t>-120</t>
  </si>
  <si>
    <t>-115</t>
  </si>
  <si>
    <t>-110</t>
  </si>
  <si>
    <t>-105</t>
  </si>
  <si>
    <t>-100</t>
  </si>
  <si>
    <t>-95</t>
  </si>
  <si>
    <t>-90</t>
  </si>
  <si>
    <t>-85</t>
  </si>
  <si>
    <t>-80</t>
  </si>
  <si>
    <t>-75</t>
  </si>
  <si>
    <t>-70</t>
  </si>
  <si>
    <t>-65</t>
  </si>
  <si>
    <t>-60</t>
  </si>
  <si>
    <t>-55</t>
  </si>
  <si>
    <t>-50</t>
  </si>
  <si>
    <t>-45</t>
  </si>
  <si>
    <t>-40</t>
  </si>
  <si>
    <t>-35</t>
  </si>
  <si>
    <t>-30</t>
  </si>
  <si>
    <t>-25</t>
  </si>
  <si>
    <t>-20</t>
  </si>
  <si>
    <t>-15</t>
  </si>
  <si>
    <t>-10</t>
  </si>
  <si>
    <t>-5</t>
  </si>
  <si>
    <t>0</t>
  </si>
  <si>
    <t>5</t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</si>
  <si>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</si>
  <si>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</si>
  <si>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</si>
  <si>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</si>
  <si>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</si>
  <si>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</si>
  <si>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</si>
  <si>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</si>
  <si>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</si>
  <si>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</si>
  <si>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</si>
  <si>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</si>
  <si>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</si>
  <si>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</si>
  <si>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</si>
  <si>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</si>
  <si>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</si>
  <si>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</si>
  <si>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</si>
  <si>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</si>
  <si>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</si>
  <si>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</si>
  <si>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</si>
  <si>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125</t>
  </si>
  <si>
    <t>130</t>
  </si>
  <si>
    <t>135</t>
  </si>
  <si>
    <t>140</t>
  </si>
  <si>
    <t>145</t>
  </si>
  <si>
    <t>150</t>
  </si>
  <si>
    <t>155</t>
  </si>
  <si>
    <t>160</t>
  </si>
  <si>
    <t>165</t>
  </si>
  <si>
    <t>170</t>
  </si>
  <si>
    <t>175</t>
  </si>
  <si>
    <t>180</t>
  </si>
  <si>
    <t>Eolico frontale (Wh)</t>
  </si>
  <si>
    <t>Eolico complessivo (Wh)</t>
  </si>
  <si>
    <t>Autonomia quadriciclo</t>
  </si>
  <si>
    <t>Energia mediamente prodotta (Wh)</t>
  </si>
  <si>
    <t>Energia mediamente disponibile (Wh)</t>
  </si>
  <si>
    <t>Conversione Kw - CV</t>
  </si>
  <si>
    <t>Energia mediamente disponibile (CVh)</t>
  </si>
  <si>
    <t>Percorrenza (Km/CVh)</t>
  </si>
  <si>
    <t>Autonomia media (Km)</t>
  </si>
  <si>
    <t>Efficienza motore elettrico</t>
  </si>
  <si>
    <t>Efficienza complessiva</t>
  </si>
  <si>
    <t>Energia eolica - vento laterale</t>
  </si>
  <si>
    <t>Numero di ruote per lato</t>
  </si>
  <si>
    <t>Eolico laterale (Wh)</t>
  </si>
  <si>
    <t>Fotovoltaico 1KwP, 35° (Wh)</t>
  </si>
  <si>
    <t>Direzione del sole</t>
  </si>
  <si>
    <t>Max</t>
  </si>
  <si>
    <t>Sole</t>
  </si>
  <si>
    <t>Direzione del vento rispetto al sole</t>
  </si>
  <si>
    <t>Vento</t>
  </si>
  <si>
    <t>Fotovoltaico 1KwP, 51° (Wh)</t>
  </si>
  <si>
    <t>Fotovoltaico 1KwP, 14° (Wh)</t>
  </si>
  <si>
    <t>Fotovoltaico 1KwP, 12° (Wh)</t>
  </si>
  <si>
    <t>Fotovoltaico 1KwP, 25° (Wh)</t>
  </si>
  <si>
    <t>Fotovoltaico 1KwP, 31° (Wh)</t>
  </si>
  <si>
    <t>Fotovoltaico 1KwP, 55° (Wh)</t>
  </si>
  <si>
    <t>Tot</t>
  </si>
  <si>
    <t>KwP/m^2</t>
  </si>
  <si>
    <t>Superficie (m^2)</t>
  </si>
  <si>
    <t>Energia eolica - vento posteriore superiore</t>
  </si>
  <si>
    <t>Energia eolica - vento posteriore inferiore</t>
  </si>
  <si>
    <t>Diametro elica interna alla ruota (m)</t>
  </si>
  <si>
    <t>Eolico posteriore sup (Wh)</t>
  </si>
  <si>
    <t>Eolico posteriore inf (Wh)</t>
  </si>
  <si>
    <t>Fotovoltaico 1KwP, 35° (Wh) fs</t>
  </si>
  <si>
    <t>Coeff. Ombra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</si>
</sst>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"/>
    <numFmt numFmtId="166" formatCode="0.000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FF"/>
      <name val="Calibri"/>
      <family val="2"/>
    </font>
    <font>
      <sz val="11"/>
      <color rgb="FFFF0000"/>
      <name val="Calibri"/>
      <family val="2"/>
    </font>
    <font>
      <sz val="11"/>
      <color rgb="FF3366FF"/>
      <name val="Calibri"/>
      <family val="2"/>
    </font>
    <font>
      <sz val="11"/>
      <color rgb="FF008000"/>
      <name val="Calibri"/>
      <family val="2"/>
    </font>
    <font>
      <sz val="11"/>
      <color rgb="FF800000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BE5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rgb="FF95B3D7"/>
      </top>
      <bottom/>
      <diagonal/>
    </border>
    <border>
      <left/>
      <right/>
      <top/>
      <bottom style="medium">
        <color rgb="FF95B3D7"/>
      </bottom>
      <diagonal/>
    </border>
    <border>
      <left/>
      <right style="medium">
        <color rgb="FF95B3D7"/>
      </right>
      <top style="medium">
        <color rgb="FF95B3D7"/>
      </top>
      <bottom/>
      <diagonal/>
    </border>
    <border>
      <left/>
      <right/>
      <top style="medium">
        <color rgb="FF95B3D7"/>
      </top>
      <bottom style="medium">
        <color rgb="FF95B3D7"/>
      </bottom>
      <diagonal/>
    </border>
    <border>
      <left/>
      <right style="medium">
        <color rgb="FF95B3D7"/>
      </right>
      <top style="medium">
        <color rgb="FF95B3D7"/>
      </top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1" fontId="0" fillId="2" borderId="0" xfId="0" applyNumberFormat="1" applyFill="1"/>
    <xf numFmtId="9" fontId="0" fillId="2" borderId="0" xfId="1" applyFont="1" applyFill="1"/>
    <xf numFmtId="0" fontId="0" fillId="3" borderId="0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165" fontId="0" fillId="4" borderId="1" xfId="0" applyNumberForma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65" fontId="0" fillId="0" borderId="0" xfId="0" applyNumberFormat="1"/>
    <xf numFmtId="9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7" borderId="7" xfId="0" applyFont="1" applyFill="1" applyBorder="1"/>
    <xf numFmtId="1" fontId="0" fillId="7" borderId="8" xfId="0" applyNumberFormat="1" applyFont="1" applyFill="1" applyBorder="1"/>
    <xf numFmtId="1" fontId="0" fillId="7" borderId="9" xfId="0" applyNumberFormat="1" applyFont="1" applyFill="1" applyBorder="1"/>
    <xf numFmtId="0" fontId="0" fillId="0" borderId="7" xfId="0" applyFont="1" applyBorder="1"/>
    <xf numFmtId="1" fontId="0" fillId="0" borderId="8" xfId="0" applyNumberFormat="1" applyFont="1" applyBorder="1"/>
    <xf numFmtId="1" fontId="0" fillId="0" borderId="9" xfId="0" applyNumberFormat="1" applyFont="1" applyBorder="1"/>
    <xf numFmtId="1" fontId="0" fillId="0" borderId="0" xfId="0" applyNumberFormat="1"/>
    <xf numFmtId="1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1" fontId="0" fillId="0" borderId="0" xfId="0" applyNumberFormat="1" applyFill="1"/>
    <xf numFmtId="1" fontId="0" fillId="0" borderId="7" xfId="0" applyNumberFormat="1" applyFont="1" applyFill="1" applyBorder="1"/>
    <xf numFmtId="166" fontId="0" fillId="0" borderId="0" xfId="0" applyNumberFormat="1" applyFill="1"/>
    <xf numFmtId="167" fontId="0" fillId="0" borderId="0" xfId="0" applyNumberFormat="1" applyFill="1"/>
    <xf numFmtId="166" fontId="0" fillId="4" borderId="1" xfId="0" applyNumberFormat="1" applyFill="1" applyBorder="1" applyAlignment="1">
      <alignment horizontal="center" vertical="center"/>
    </xf>
    <xf numFmtId="0" fontId="0" fillId="0" borderId="8" xfId="0" applyFont="1" applyBorder="1"/>
    <xf numFmtId="1" fontId="0" fillId="0" borderId="7" xfId="0" applyNumberFormat="1" applyFont="1" applyBorder="1"/>
    <xf numFmtId="0" fontId="6" fillId="8" borderId="10" xfId="0" applyFont="1" applyFill="1" applyBorder="1" applyAlignment="1">
      <alignment horizontal="right" vertical="center"/>
    </xf>
    <xf numFmtId="0" fontId="7" fillId="8" borderId="11" xfId="0" applyFont="1" applyFill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8" borderId="11" xfId="0" applyFont="1" applyFill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8" fillId="8" borderId="11" xfId="0" applyFont="1" applyFill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6" fillId="8" borderId="12" xfId="0" applyFont="1" applyFill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9" fillId="8" borderId="15" xfId="0" applyFont="1" applyFill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8" fillId="8" borderId="15" xfId="0" applyFont="1" applyFill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34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theme="4" tint="0.79998168889431442"/>
          <bgColor auto="1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ill>
        <patternFill patternType="none">
          <bgColor auto="1"/>
        </patternFill>
      </fill>
    </dxf>
    <dxf>
      <numFmt numFmtId="166" formatCode="0.000"/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4"/>
          <bgColor auto="1"/>
        </patternFill>
      </fill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Potenza</a:t>
            </a:r>
            <a:r>
              <a:rPr lang="it-IT" baseline="0"/>
              <a:t> generata in funzione dell'angolo al vento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'Eolico riepilogo'!$A$3</c:f>
              <c:strCache>
                <c:ptCount val="1"/>
                <c:pt idx="0">
                  <c:v>Eolico frontale (Wh)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'Eolico riepilogo'!$B$2:$BV$2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'Eolico riepilogo'!$B$3:$BV$3</c:f>
              <c:numCache>
                <c:formatCode>0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1.2561626764713233E-13</c:v>
                </c:pt>
                <c:pt idx="19">
                  <c:v>178.72412219286562</c:v>
                </c:pt>
                <c:pt idx="20">
                  <c:v>356.08804589926831</c:v>
                </c:pt>
                <c:pt idx="21">
                  <c:v>530.74192456453648</c:v>
                </c:pt>
                <c:pt idx="22">
                  <c:v>701.35653671313275</c:v>
                </c:pt>
                <c:pt idx="23">
                  <c:v>866.63340212668629</c:v>
                </c:pt>
                <c:pt idx="24">
                  <c:v>1025.3146640625007</c:v>
                </c:pt>
                <c:pt idx="25">
                  <c:v>1176.1926623028783</c:v>
                </c:pt>
                <c:pt idx="26">
                  <c:v>1318.1191241785837</c:v>
                </c:pt>
                <c:pt idx="27">
                  <c:v>1450.013903617202</c:v>
                </c:pt>
                <c:pt idx="28">
                  <c:v>1570.8732017069603</c:v>
                </c:pt>
                <c:pt idx="29">
                  <c:v>1679.7772062125562</c:v>
                </c:pt>
                <c:pt idx="30">
                  <c:v>1775.8970919016663</c:v>
                </c:pt>
                <c:pt idx="31">
                  <c:v>1858.5013284054219</c:v>
                </c:pt>
                <c:pt idx="32">
                  <c:v>1926.9612476062287</c:v>
                </c:pt>
                <c:pt idx="33">
                  <c:v>1980.7558281817385</c:v>
                </c:pt>
                <c:pt idx="34">
                  <c:v>2019.475660891716</c:v>
                </c:pt>
                <c:pt idx="35">
                  <c:v>2042.8260644295642</c:v>
                </c:pt>
                <c:pt idx="36">
                  <c:v>2050.6293281250009</c:v>
                </c:pt>
                <c:pt idx="37">
                  <c:v>2042.8260644295642</c:v>
                </c:pt>
                <c:pt idx="38">
                  <c:v>2019.475660891716</c:v>
                </c:pt>
                <c:pt idx="39">
                  <c:v>1980.7558281817385</c:v>
                </c:pt>
                <c:pt idx="40">
                  <c:v>1926.9612476062287</c:v>
                </c:pt>
                <c:pt idx="41">
                  <c:v>1858.5013284054219</c:v>
                </c:pt>
                <c:pt idx="42">
                  <c:v>1775.8970919016663</c:v>
                </c:pt>
                <c:pt idx="43">
                  <c:v>1679.7772062125562</c:v>
                </c:pt>
                <c:pt idx="44">
                  <c:v>1570.8732017069603</c:v>
                </c:pt>
                <c:pt idx="45">
                  <c:v>1450.013903617202</c:v>
                </c:pt>
                <c:pt idx="46">
                  <c:v>1318.1191241785837</c:v>
                </c:pt>
                <c:pt idx="47">
                  <c:v>1176.1926623028783</c:v>
                </c:pt>
                <c:pt idx="48">
                  <c:v>1025.3146640625007</c:v>
                </c:pt>
                <c:pt idx="49">
                  <c:v>866.63340212668629</c:v>
                </c:pt>
                <c:pt idx="50">
                  <c:v>701.35653671313275</c:v>
                </c:pt>
                <c:pt idx="51">
                  <c:v>530.74192456453648</c:v>
                </c:pt>
                <c:pt idx="52">
                  <c:v>356.08804589926831</c:v>
                </c:pt>
                <c:pt idx="53">
                  <c:v>178.72412219286562</c:v>
                </c:pt>
                <c:pt idx="54">
                  <c:v>1.2561626764713233E-13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'Eolico riepilogo'!$A$4</c:f>
              <c:strCache>
                <c:ptCount val="1"/>
                <c:pt idx="0">
                  <c:v>Eolico posteriore sup (Wh)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'Eolico riepilogo'!$B$2:$BV$2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'Eolico riepilogo'!$B$4:$BV$4</c:f>
              <c:numCache>
                <c:formatCode>0</c:formatCode>
                <c:ptCount val="73"/>
                <c:pt idx="0">
                  <c:v>1038.8650781250001</c:v>
                </c:pt>
                <c:pt idx="1">
                  <c:v>1034.911882860792</c:v>
                </c:pt>
                <c:pt idx="2">
                  <c:v>1023.0823832711333</c:v>
                </c:pt>
                <c:pt idx="3">
                  <c:v>1003.4666089907482</c:v>
                </c:pt>
                <c:pt idx="4">
                  <c:v>976.21384790623881</c:v>
                </c:pt>
                <c:pt idx="5">
                  <c:v>941.53150998512535</c:v>
                </c:pt>
                <c:pt idx="6">
                  <c:v>899.6835487607558</c:v>
                </c:pt>
                <c:pt idx="7">
                  <c:v>850.98845248653674</c:v>
                </c:pt>
                <c:pt idx="8">
                  <c:v>795.8168202480191</c:v>
                </c:pt>
                <c:pt idx="9">
                  <c:v>734.58854148007981</c:v>
                </c:pt>
                <c:pt idx="10">
                  <c:v>667.76960035478862</c:v>
                </c:pt>
                <c:pt idx="11">
                  <c:v>595.86852936048786</c:v>
                </c:pt>
                <c:pt idx="12">
                  <c:v>519.43253906249936</c:v>
                </c:pt>
                <c:pt idx="13">
                  <c:v>439.04335350030283</c:v>
                </c:pt>
                <c:pt idx="14">
                  <c:v>355.31278291634396</c:v>
                </c:pt>
                <c:pt idx="15">
                  <c:v>268.87806751066768</c:v>
                </c:pt>
                <c:pt idx="16">
                  <c:v>180.39702765821909</c:v>
                </c:pt>
                <c:pt idx="17">
                  <c:v>90.543057498588027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6.3638197266168331E-14</c:v>
                </c:pt>
                <c:pt idx="55">
                  <c:v>90.54305749858851</c:v>
                </c:pt>
                <c:pt idx="56">
                  <c:v>180.39702765821957</c:v>
                </c:pt>
                <c:pt idx="57">
                  <c:v>268.87806751066836</c:v>
                </c:pt>
                <c:pt idx="58">
                  <c:v>355.31278291634464</c:v>
                </c:pt>
                <c:pt idx="59">
                  <c:v>439.04335350030345</c:v>
                </c:pt>
                <c:pt idx="60">
                  <c:v>519.43253906249993</c:v>
                </c:pt>
                <c:pt idx="61">
                  <c:v>595.86852936048842</c:v>
                </c:pt>
                <c:pt idx="62">
                  <c:v>667.76960035478885</c:v>
                </c:pt>
                <c:pt idx="63">
                  <c:v>734.58854148008004</c:v>
                </c:pt>
                <c:pt idx="64">
                  <c:v>795.81682024801933</c:v>
                </c:pt>
                <c:pt idx="65">
                  <c:v>850.98845248653686</c:v>
                </c:pt>
                <c:pt idx="66">
                  <c:v>899.68354876075568</c:v>
                </c:pt>
                <c:pt idx="67">
                  <c:v>941.53150998512524</c:v>
                </c:pt>
                <c:pt idx="68">
                  <c:v>976.2138479062387</c:v>
                </c:pt>
                <c:pt idx="69">
                  <c:v>1003.4666089907481</c:v>
                </c:pt>
                <c:pt idx="70">
                  <c:v>1023.0823832711334</c:v>
                </c:pt>
                <c:pt idx="71">
                  <c:v>1034.911882860792</c:v>
                </c:pt>
                <c:pt idx="72">
                  <c:v>1038.8650781250001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'Eolico riepilogo'!$A$6</c:f>
              <c:strCache>
                <c:ptCount val="1"/>
                <c:pt idx="0">
                  <c:v>Eolico laterale (Wh)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'Eolico riepilogo'!$B$2:$BV$2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'Eolico riepilogo'!$B$6:$BV$6</c:f>
              <c:numCache>
                <c:formatCode>0</c:formatCode>
                <c:ptCount val="73"/>
                <c:pt idx="0">
                  <c:v>4.8735412008422253E-14</c:v>
                </c:pt>
                <c:pt idx="1">
                  <c:v>34.669847680002313</c:v>
                </c:pt>
                <c:pt idx="2">
                  <c:v>69.075836884933011</c:v>
                </c:pt>
                <c:pt idx="3">
                  <c:v>102.95611726203904</c:v>
                </c:pt>
                <c:pt idx="4">
                  <c:v>136.05283942017749</c:v>
                </c:pt>
                <c:pt idx="5">
                  <c:v>168.11411731937787</c:v>
                </c:pt>
                <c:pt idx="6">
                  <c:v>198.89594527569832</c:v>
                </c:pt>
                <c:pt idx="7">
                  <c:v>228.16405499181559</c:v>
                </c:pt>
                <c:pt idx="8">
                  <c:v>255.69569848022181</c:v>
                </c:pt>
                <c:pt idx="9">
                  <c:v>281.28134330990957</c:v>
                </c:pt>
                <c:pt idx="10">
                  <c:v>304.72626727469014</c:v>
                </c:pt>
                <c:pt idx="11">
                  <c:v>325.85204034675957</c:v>
                </c:pt>
                <c:pt idx="12">
                  <c:v>344.49788263694859</c:v>
                </c:pt>
                <c:pt idx="13">
                  <c:v>360.52188802676164</c:v>
                </c:pt>
                <c:pt idx="14">
                  <c:v>373.80210415962324</c:v>
                </c:pt>
                <c:pt idx="15">
                  <c:v>384.23746057194847</c:v>
                </c:pt>
                <c:pt idx="16">
                  <c:v>391.74853790039919</c:v>
                </c:pt>
                <c:pt idx="17">
                  <c:v>396.27817231119332</c:v>
                </c:pt>
                <c:pt idx="18">
                  <c:v>397.7918905513967</c:v>
                </c:pt>
                <c:pt idx="19">
                  <c:v>396.27817231119332</c:v>
                </c:pt>
                <c:pt idx="20">
                  <c:v>391.74853790039919</c:v>
                </c:pt>
                <c:pt idx="21">
                  <c:v>384.23746057194847</c:v>
                </c:pt>
                <c:pt idx="22">
                  <c:v>373.80210415962318</c:v>
                </c:pt>
                <c:pt idx="23">
                  <c:v>360.52188802676159</c:v>
                </c:pt>
                <c:pt idx="24">
                  <c:v>344.49788263694853</c:v>
                </c:pt>
                <c:pt idx="25">
                  <c:v>325.85204034675951</c:v>
                </c:pt>
                <c:pt idx="26">
                  <c:v>304.72626727469014</c:v>
                </c:pt>
                <c:pt idx="27">
                  <c:v>281.28134330990952</c:v>
                </c:pt>
                <c:pt idx="28">
                  <c:v>255.69569848022172</c:v>
                </c:pt>
                <c:pt idx="29">
                  <c:v>228.16405499181548</c:v>
                </c:pt>
                <c:pt idx="30">
                  <c:v>198.89594527569832</c:v>
                </c:pt>
                <c:pt idx="31">
                  <c:v>168.11411731937784</c:v>
                </c:pt>
                <c:pt idx="32">
                  <c:v>136.05283942017743</c:v>
                </c:pt>
                <c:pt idx="33">
                  <c:v>102.95611726203894</c:v>
                </c:pt>
                <c:pt idx="34">
                  <c:v>69.07583688493304</c:v>
                </c:pt>
                <c:pt idx="35">
                  <c:v>34.669847680002121</c:v>
                </c:pt>
                <c:pt idx="36">
                  <c:v>0</c:v>
                </c:pt>
                <c:pt idx="37">
                  <c:v>34.669847680002121</c:v>
                </c:pt>
                <c:pt idx="38">
                  <c:v>69.07583688493304</c:v>
                </c:pt>
                <c:pt idx="39">
                  <c:v>102.95611726203894</c:v>
                </c:pt>
                <c:pt idx="40">
                  <c:v>136.05283942017743</c:v>
                </c:pt>
                <c:pt idx="41">
                  <c:v>168.11411731937784</c:v>
                </c:pt>
                <c:pt idx="42">
                  <c:v>198.89594527569832</c:v>
                </c:pt>
                <c:pt idx="43">
                  <c:v>228.16405499181548</c:v>
                </c:pt>
                <c:pt idx="44">
                  <c:v>255.69569848022172</c:v>
                </c:pt>
                <c:pt idx="45">
                  <c:v>281.28134330990952</c:v>
                </c:pt>
                <c:pt idx="46">
                  <c:v>304.72626727469014</c:v>
                </c:pt>
                <c:pt idx="47">
                  <c:v>325.85204034675951</c:v>
                </c:pt>
                <c:pt idx="48">
                  <c:v>344.49788263694853</c:v>
                </c:pt>
                <c:pt idx="49">
                  <c:v>360.52188802676159</c:v>
                </c:pt>
                <c:pt idx="50">
                  <c:v>373.80210415962318</c:v>
                </c:pt>
                <c:pt idx="51">
                  <c:v>384.23746057194847</c:v>
                </c:pt>
                <c:pt idx="52">
                  <c:v>391.74853790039919</c:v>
                </c:pt>
                <c:pt idx="53">
                  <c:v>396.27817231119332</c:v>
                </c:pt>
                <c:pt idx="54">
                  <c:v>397.7918905513967</c:v>
                </c:pt>
                <c:pt idx="55">
                  <c:v>396.27817231119332</c:v>
                </c:pt>
                <c:pt idx="56">
                  <c:v>391.74853790039919</c:v>
                </c:pt>
                <c:pt idx="57">
                  <c:v>384.23746057194847</c:v>
                </c:pt>
                <c:pt idx="58">
                  <c:v>373.80210415962324</c:v>
                </c:pt>
                <c:pt idx="59">
                  <c:v>360.52188802676164</c:v>
                </c:pt>
                <c:pt idx="60">
                  <c:v>344.49788263694859</c:v>
                </c:pt>
                <c:pt idx="61">
                  <c:v>325.85204034675957</c:v>
                </c:pt>
                <c:pt idx="62">
                  <c:v>304.72626727469014</c:v>
                </c:pt>
                <c:pt idx="63">
                  <c:v>281.28134330990957</c:v>
                </c:pt>
                <c:pt idx="64">
                  <c:v>255.69569848022181</c:v>
                </c:pt>
                <c:pt idx="65">
                  <c:v>228.16405499181559</c:v>
                </c:pt>
                <c:pt idx="66">
                  <c:v>198.89594527569832</c:v>
                </c:pt>
                <c:pt idx="67">
                  <c:v>168.11411731937787</c:v>
                </c:pt>
                <c:pt idx="68">
                  <c:v>136.05283942017749</c:v>
                </c:pt>
                <c:pt idx="69">
                  <c:v>102.95611726203904</c:v>
                </c:pt>
                <c:pt idx="70">
                  <c:v>69.075836884933011</c:v>
                </c:pt>
                <c:pt idx="71">
                  <c:v>34.669847680002313</c:v>
                </c:pt>
                <c:pt idx="72">
                  <c:v>4.8735412008422253E-14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'Eolico riepilogo'!$A$7</c:f>
              <c:strCache>
                <c:ptCount val="1"/>
                <c:pt idx="0">
                  <c:v>Eolico complessivo (Wh)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'Eolico riepilogo'!$B$2:$BV$2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'Eolico riepilogo'!$B$7:$BV$7</c:f>
              <c:numCache>
                <c:formatCode>0</c:formatCode>
                <c:ptCount val="73"/>
                <c:pt idx="0">
                  <c:v>1580.881640625</c:v>
                </c:pt>
                <c:pt idx="1">
                  <c:v>1609.5357563812074</c:v>
                </c:pt>
                <c:pt idx="2">
                  <c:v>1625.9403331670924</c:v>
                </c:pt>
                <c:pt idx="3">
                  <c:v>1629.9705222479602</c:v>
                </c:pt>
                <c:pt idx="4">
                  <c:v>1621.5956514514103</c:v>
                </c:pt>
                <c:pt idx="5">
                  <c:v>1600.8794586010902</c:v>
                </c:pt>
                <c:pt idx="6">
                  <c:v>1567.97960643337</c:v>
                </c:pt>
                <c:pt idx="7">
                  <c:v>1523.1464826887193</c:v>
                </c:pt>
                <c:pt idx="8">
                  <c:v>1466.7212945098161</c:v>
                </c:pt>
                <c:pt idx="9">
                  <c:v>1399.1334716491615</c:v>
                </c:pt>
                <c:pt idx="10">
                  <c:v>1320.8973982493685</c:v>
                </c:pt>
                <c:pt idx="11">
                  <c:v>1232.608498069241</c:v>
                </c:pt>
                <c:pt idx="12">
                  <c:v>1134.9387029494476</c:v>
                </c:pt>
                <c:pt idx="13">
                  <c:v>1028.6313390054834</c:v>
                </c:pt>
                <c:pt idx="14">
                  <c:v>914.49546946710313</c:v>
                </c:pt>
                <c:pt idx="15">
                  <c:v>793.39973721861656</c:v>
                </c:pt>
                <c:pt idx="16">
                  <c:v>666.26575390203698</c:v>
                </c:pt>
                <c:pt idx="17">
                  <c:v>534.06108589600115</c:v>
                </c:pt>
                <c:pt idx="18">
                  <c:v>397.79189055139682</c:v>
                </c:pt>
                <c:pt idx="19">
                  <c:v>575.00229450405891</c:v>
                </c:pt>
                <c:pt idx="20">
                  <c:v>747.83658379966755</c:v>
                </c:pt>
                <c:pt idx="21">
                  <c:v>914.97938513648501</c:v>
                </c:pt>
                <c:pt idx="22">
                  <c:v>1075.158640872756</c:v>
                </c:pt>
                <c:pt idx="23">
                  <c:v>1227.1552901534478</c:v>
                </c:pt>
                <c:pt idx="24">
                  <c:v>1369.8125466994493</c:v>
                </c:pt>
                <c:pt idx="25">
                  <c:v>1502.0447026496377</c:v>
                </c:pt>
                <c:pt idx="26">
                  <c:v>1622.8453914532738</c:v>
                </c:pt>
                <c:pt idx="27">
                  <c:v>1731.2952469271115</c:v>
                </c:pt>
                <c:pt idx="28">
                  <c:v>1826.568900187182</c:v>
                </c:pt>
                <c:pt idx="29">
                  <c:v>1907.9412612043716</c:v>
                </c:pt>
                <c:pt idx="30">
                  <c:v>1974.7930371773646</c:v>
                </c:pt>
                <c:pt idx="31">
                  <c:v>2026.6154457247997</c:v>
                </c:pt>
                <c:pt idx="32">
                  <c:v>2063.0140870264063</c:v>
                </c:pt>
                <c:pt idx="33">
                  <c:v>2083.7119454437775</c:v>
                </c:pt>
                <c:pt idx="34">
                  <c:v>2088.5514977766488</c:v>
                </c:pt>
                <c:pt idx="35">
                  <c:v>2077.4959121095662</c:v>
                </c:pt>
                <c:pt idx="36">
                  <c:v>2050.6293281250009</c:v>
                </c:pt>
                <c:pt idx="37">
                  <c:v>2077.4959121095662</c:v>
                </c:pt>
                <c:pt idx="38">
                  <c:v>2088.5514977766488</c:v>
                </c:pt>
                <c:pt idx="39">
                  <c:v>2083.7119454437775</c:v>
                </c:pt>
                <c:pt idx="40">
                  <c:v>2063.0140870264063</c:v>
                </c:pt>
                <c:pt idx="41">
                  <c:v>2026.6154457247997</c:v>
                </c:pt>
                <c:pt idx="42">
                  <c:v>1974.7930371773646</c:v>
                </c:pt>
                <c:pt idx="43">
                  <c:v>1907.9412612043716</c:v>
                </c:pt>
                <c:pt idx="44">
                  <c:v>1826.568900187182</c:v>
                </c:pt>
                <c:pt idx="45">
                  <c:v>1731.2952469271115</c:v>
                </c:pt>
                <c:pt idx="46">
                  <c:v>1622.8453914532738</c:v>
                </c:pt>
                <c:pt idx="47">
                  <c:v>1502.0447026496377</c:v>
                </c:pt>
                <c:pt idx="48">
                  <c:v>1369.8125466994493</c:v>
                </c:pt>
                <c:pt idx="49">
                  <c:v>1227.1552901534478</c:v>
                </c:pt>
                <c:pt idx="50">
                  <c:v>1075.158640872756</c:v>
                </c:pt>
                <c:pt idx="51">
                  <c:v>914.97938513648501</c:v>
                </c:pt>
                <c:pt idx="52">
                  <c:v>747.83658379966755</c:v>
                </c:pt>
                <c:pt idx="53">
                  <c:v>575.00229450405891</c:v>
                </c:pt>
                <c:pt idx="54">
                  <c:v>397.79189055139693</c:v>
                </c:pt>
                <c:pt idx="55">
                  <c:v>534.06108589600194</c:v>
                </c:pt>
                <c:pt idx="56">
                  <c:v>666.26575390203766</c:v>
                </c:pt>
                <c:pt idx="57">
                  <c:v>793.3997372186177</c:v>
                </c:pt>
                <c:pt idx="58">
                  <c:v>914.49546946710416</c:v>
                </c:pt>
                <c:pt idx="59">
                  <c:v>1028.6313390054843</c:v>
                </c:pt>
                <c:pt idx="60">
                  <c:v>1134.9387029494485</c:v>
                </c:pt>
                <c:pt idx="61">
                  <c:v>1232.6084980692419</c:v>
                </c:pt>
                <c:pt idx="62">
                  <c:v>1320.8973982493687</c:v>
                </c:pt>
                <c:pt idx="63">
                  <c:v>1399.1334716491617</c:v>
                </c:pt>
                <c:pt idx="64">
                  <c:v>1466.7212945098163</c:v>
                </c:pt>
                <c:pt idx="65">
                  <c:v>1523.1464826887195</c:v>
                </c:pt>
                <c:pt idx="66">
                  <c:v>1567.9796064333698</c:v>
                </c:pt>
                <c:pt idx="67">
                  <c:v>1600.8794586010899</c:v>
                </c:pt>
                <c:pt idx="68">
                  <c:v>1621.59565145141</c:v>
                </c:pt>
                <c:pt idx="69">
                  <c:v>1629.9705222479599</c:v>
                </c:pt>
                <c:pt idx="70">
                  <c:v>1625.9403331670926</c:v>
                </c:pt>
                <c:pt idx="71">
                  <c:v>1609.5357563812074</c:v>
                </c:pt>
                <c:pt idx="72">
                  <c:v>1580.881640625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'Eolico riepilogo'!$A$5</c:f>
              <c:strCache>
                <c:ptCount val="1"/>
                <c:pt idx="0">
                  <c:v>Eolico posteriore inf (Wh)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'Eolico riepilogo'!$B$5:$BV$5</c:f>
              <c:numCache>
                <c:formatCode>0</c:formatCode>
                <c:ptCount val="73"/>
                <c:pt idx="0">
                  <c:v>542.01656249999996</c:v>
                </c:pt>
                <c:pt idx="1">
                  <c:v>539.95402584041324</c:v>
                </c:pt>
                <c:pt idx="2">
                  <c:v>533.78211301102601</c:v>
                </c:pt>
                <c:pt idx="3">
                  <c:v>523.54779599517292</c:v>
                </c:pt>
                <c:pt idx="4">
                  <c:v>509.32896412499412</c:v>
                </c:pt>
                <c:pt idx="5">
                  <c:v>491.23383129658708</c:v>
                </c:pt>
                <c:pt idx="6">
                  <c:v>469.40011239691597</c:v>
                </c:pt>
                <c:pt idx="7">
                  <c:v>443.99397521036695</c:v>
                </c:pt>
                <c:pt idx="8">
                  <c:v>415.20877578157507</c:v>
                </c:pt>
                <c:pt idx="9">
                  <c:v>383.26358685917205</c:v>
                </c:pt>
                <c:pt idx="10">
                  <c:v>348.40153061988968</c:v>
                </c:pt>
                <c:pt idx="11">
                  <c:v>310.88792836199366</c:v>
                </c:pt>
                <c:pt idx="12">
                  <c:v>271.00828124999964</c:v>
                </c:pt>
                <c:pt idx="13">
                  <c:v>229.06609747841884</c:v>
                </c:pt>
                <c:pt idx="14">
                  <c:v>185.38058239113596</c:v>
                </c:pt>
                <c:pt idx="15">
                  <c:v>140.2842091360005</c:v>
                </c:pt>
                <c:pt idx="16">
                  <c:v>94.120188343418647</c:v>
                </c:pt>
                <c:pt idx="17">
                  <c:v>47.239856086219831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3.3202537704087821E-14</c:v>
                </c:pt>
                <c:pt idx="55">
                  <c:v>47.239856086220087</c:v>
                </c:pt>
                <c:pt idx="56">
                  <c:v>94.120188343418889</c:v>
                </c:pt>
                <c:pt idx="57">
                  <c:v>140.28420913600087</c:v>
                </c:pt>
                <c:pt idx="58">
                  <c:v>185.38058239113633</c:v>
                </c:pt>
                <c:pt idx="59">
                  <c:v>229.06609747841915</c:v>
                </c:pt>
                <c:pt idx="60">
                  <c:v>271.00828124999992</c:v>
                </c:pt>
                <c:pt idx="61">
                  <c:v>310.88792836199394</c:v>
                </c:pt>
                <c:pt idx="62">
                  <c:v>348.4015306198898</c:v>
                </c:pt>
                <c:pt idx="63">
                  <c:v>383.26358685917216</c:v>
                </c:pt>
                <c:pt idx="64">
                  <c:v>415.20877578157524</c:v>
                </c:pt>
                <c:pt idx="65">
                  <c:v>443.99397521036701</c:v>
                </c:pt>
                <c:pt idx="66">
                  <c:v>469.40011239691592</c:v>
                </c:pt>
                <c:pt idx="67">
                  <c:v>491.23383129658703</c:v>
                </c:pt>
                <c:pt idx="68">
                  <c:v>509.32896412499406</c:v>
                </c:pt>
                <c:pt idx="69">
                  <c:v>523.54779599517281</c:v>
                </c:pt>
                <c:pt idx="70">
                  <c:v>533.78211301102601</c:v>
                </c:pt>
                <c:pt idx="71">
                  <c:v>539.95402584041324</c:v>
                </c:pt>
                <c:pt idx="72">
                  <c:v>542.01656249999996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540656"/>
        <c:axId val="333539872"/>
      </c:lineChart>
      <c:catAx>
        <c:axId val="33354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539872"/>
        <c:crosses val="autoZero"/>
        <c:auto val="1"/>
        <c:lblAlgn val="ctr"/>
        <c:lblOffset val="100"/>
        <c:noMultiLvlLbl val="0"/>
      </c:catAx>
      <c:valAx>
        <c:axId val="33353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54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049993750781155E-2"/>
          <c:y val="0.18737893209961798"/>
          <c:w val="0.92442832145981757"/>
          <c:h val="0.69419203586168798"/>
        </c:manualLayout>
      </c:layout>
      <c:lineChart>
        <c:grouping val="standard"/>
        <c:varyColors val="0"/>
        <c:ser>
          <c:idx val="0"/>
          <c:order val="0"/>
          <c:tx>
            <c:v>Fotovoltaico totale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Fotovoltaico!$E$2:$BY$2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Fotovoltaico!$E$11:$BY$11</c:f>
              <c:numCache>
                <c:formatCode>General</c:formatCode>
                <c:ptCount val="73"/>
                <c:pt idx="0">
                  <c:v>1398.67893</c:v>
                </c:pt>
                <c:pt idx="1">
                  <c:v>1399.9542300000001</c:v>
                </c:pt>
                <c:pt idx="2">
                  <c:v>1409.3241479999999</c:v>
                </c:pt>
                <c:pt idx="3">
                  <c:v>1419.8460570000002</c:v>
                </c:pt>
                <c:pt idx="4">
                  <c:v>1437.7268340000003</c:v>
                </c:pt>
                <c:pt idx="5">
                  <c:v>1457.2501020000002</c:v>
                </c:pt>
                <c:pt idx="6">
                  <c:v>1485.162288</c:v>
                </c:pt>
                <c:pt idx="7">
                  <c:v>1514.8402740000001</c:v>
                </c:pt>
                <c:pt idx="8">
                  <c:v>1548.4674689999999</c:v>
                </c:pt>
                <c:pt idx="9">
                  <c:v>1583.1247139999998</c:v>
                </c:pt>
                <c:pt idx="10">
                  <c:v>1624.8213180000002</c:v>
                </c:pt>
                <c:pt idx="11">
                  <c:v>1679.2709220000002</c:v>
                </c:pt>
                <c:pt idx="12">
                  <c:v>1707.9944849999999</c:v>
                </c:pt>
                <c:pt idx="13">
                  <c:v>1748.4157889999999</c:v>
                </c:pt>
                <c:pt idx="14">
                  <c:v>1794.2578019999999</c:v>
                </c:pt>
                <c:pt idx="15">
                  <c:v>1836.9844560000001</c:v>
                </c:pt>
                <c:pt idx="16">
                  <c:v>1880.15256</c:v>
                </c:pt>
                <c:pt idx="17">
                  <c:v>1922.879214</c:v>
                </c:pt>
                <c:pt idx="18">
                  <c:v>1966.7101770000002</c:v>
                </c:pt>
                <c:pt idx="19">
                  <c:v>2008.1124809999999</c:v>
                </c:pt>
                <c:pt idx="20">
                  <c:v>2049.5638349999999</c:v>
                </c:pt>
                <c:pt idx="21">
                  <c:v>2085.2511300000001</c:v>
                </c:pt>
                <c:pt idx="22">
                  <c:v>2127.3162930000003</c:v>
                </c:pt>
                <c:pt idx="23">
                  <c:v>2161.1144789999998</c:v>
                </c:pt>
                <c:pt idx="24">
                  <c:v>2196.4345830000002</c:v>
                </c:pt>
                <c:pt idx="25">
                  <c:v>2228.4669690000001</c:v>
                </c:pt>
                <c:pt idx="26">
                  <c:v>2259.8378640000001</c:v>
                </c:pt>
                <c:pt idx="27">
                  <c:v>2286.7690499999999</c:v>
                </c:pt>
                <c:pt idx="28">
                  <c:v>2315.7603360000003</c:v>
                </c:pt>
                <c:pt idx="29">
                  <c:v>2336.9765130000001</c:v>
                </c:pt>
                <c:pt idx="30">
                  <c:v>2359.1007990000003</c:v>
                </c:pt>
                <c:pt idx="31">
                  <c:v>2371.682808</c:v>
                </c:pt>
                <c:pt idx="32">
                  <c:v>2387.7977850000002</c:v>
                </c:pt>
                <c:pt idx="33">
                  <c:v>2397.583944</c:v>
                </c:pt>
                <c:pt idx="34">
                  <c:v>2405.9728619999996</c:v>
                </c:pt>
                <c:pt idx="35">
                  <c:v>2409.4302030000003</c:v>
                </c:pt>
                <c:pt idx="36">
                  <c:v>2411.0740620000006</c:v>
                </c:pt>
                <c:pt idx="37">
                  <c:v>2409.7987620000004</c:v>
                </c:pt>
                <c:pt idx="38">
                  <c:v>2403.053703</c:v>
                </c:pt>
                <c:pt idx="39">
                  <c:v>2395.5728939999999</c:v>
                </c:pt>
                <c:pt idx="40">
                  <c:v>2383.112826</c:v>
                </c:pt>
                <c:pt idx="41">
                  <c:v>2368.3474080000001</c:v>
                </c:pt>
                <c:pt idx="42">
                  <c:v>2352.11049</c:v>
                </c:pt>
                <c:pt idx="43">
                  <c:v>2327.1903539999998</c:v>
                </c:pt>
                <c:pt idx="44">
                  <c:v>2305.9741770000001</c:v>
                </c:pt>
                <c:pt idx="45">
                  <c:v>2281.8388410000002</c:v>
                </c:pt>
                <c:pt idx="46">
                  <c:v>2250.0517049999999</c:v>
                </c:pt>
                <c:pt idx="47">
                  <c:v>2218.6808099999998</c:v>
                </c:pt>
                <c:pt idx="48">
                  <c:v>2186.648424</c:v>
                </c:pt>
                <c:pt idx="49">
                  <c:v>2150.2982700000002</c:v>
                </c:pt>
                <c:pt idx="50">
                  <c:v>2113.5809250000002</c:v>
                </c:pt>
                <c:pt idx="51">
                  <c:v>2074.9254210000004</c:v>
                </c:pt>
                <c:pt idx="52">
                  <c:v>2036.442276</c:v>
                </c:pt>
                <c:pt idx="53">
                  <c:v>1996.020972</c:v>
                </c:pt>
                <c:pt idx="54">
                  <c:v>1953.5886180000002</c:v>
                </c:pt>
                <c:pt idx="55">
                  <c:v>1911.523455</c:v>
                </c:pt>
                <c:pt idx="56">
                  <c:v>1873.5056010000001</c:v>
                </c:pt>
                <c:pt idx="57">
                  <c:v>1826.9039969999999</c:v>
                </c:pt>
                <c:pt idx="58">
                  <c:v>1780.0319339999999</c:v>
                </c:pt>
                <c:pt idx="59">
                  <c:v>1739.3653800000002</c:v>
                </c:pt>
                <c:pt idx="60">
                  <c:v>1695.2891669999999</c:v>
                </c:pt>
                <c:pt idx="61">
                  <c:v>1654.1321129999999</c:v>
                </c:pt>
                <c:pt idx="62">
                  <c:v>1614.0051089999999</c:v>
                </c:pt>
                <c:pt idx="63">
                  <c:v>1576.3796550000002</c:v>
                </c:pt>
                <c:pt idx="64">
                  <c:v>1539.95661</c:v>
                </c:pt>
                <c:pt idx="65">
                  <c:v>1507.065165</c:v>
                </c:pt>
                <c:pt idx="66">
                  <c:v>1479.4472789999998</c:v>
                </c:pt>
                <c:pt idx="67">
                  <c:v>1454.2090020000001</c:v>
                </c:pt>
                <c:pt idx="68">
                  <c:v>1433.0418750000001</c:v>
                </c:pt>
                <c:pt idx="69">
                  <c:v>1417.8350070000001</c:v>
                </c:pt>
                <c:pt idx="70">
                  <c:v>1406.283048</c:v>
                </c:pt>
                <c:pt idx="71">
                  <c:v>1399.9542300000001</c:v>
                </c:pt>
                <c:pt idx="72">
                  <c:v>1398.67893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537520"/>
        <c:axId val="333542616"/>
      </c:lineChart>
      <c:catAx>
        <c:axId val="33353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542616"/>
        <c:crosses val="autoZero"/>
        <c:auto val="1"/>
        <c:lblAlgn val="ctr"/>
        <c:lblOffset val="100"/>
        <c:noMultiLvlLbl val="0"/>
      </c:catAx>
      <c:valAx>
        <c:axId val="33354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53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0</xdr:rowOff>
    </xdr:from>
    <xdr:to>
      <xdr:col>21</xdr:col>
      <xdr:colOff>0</xdr:colOff>
      <xdr:row>24</xdr:row>
      <xdr:rowOff>23812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4762</xdr:rowOff>
    </xdr:from>
    <xdr:to>
      <xdr:col>20</xdr:col>
      <xdr:colOff>0</xdr:colOff>
      <xdr:row>28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9" name="Tabella210" displayName="Tabella210" ref="B5:C12" totalsRowShown="0" headerRowDxfId="339" tableBorderDxfId="338">
  <autoFilter ref="B5:C12"/>
  <tableColumns count="2">
    <tableColumn id="1" name="Descrizione" dataDxfId="337"/>
    <tableColumn id="2" name="Valore" dataDxfId="33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6" name="Tabella227" displayName="Tabella227" ref="B5:C13" totalsRowShown="0" headerRowDxfId="94" tableBorderDxfId="93">
  <autoFilter ref="B5:C13"/>
  <tableColumns count="2">
    <tableColumn id="1" name="Descrizione" dataDxfId="92"/>
    <tableColumn id="2" name="Valore" dataDxfId="9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4" name="Tabella3515" displayName="Tabella3515" ref="E5:F12" totalsRowShown="0" headerRowDxfId="90" tableBorderDxfId="89">
  <autoFilter ref="E5:F12"/>
  <tableColumns count="2">
    <tableColumn id="1" name="Descrizione" dataDxfId="88"/>
    <tableColumn id="2" name="Valore" dataDxfId="8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la228" displayName="Tabella228" ref="B5:C12" totalsRowShown="0" headerRowDxfId="86" tableBorderDxfId="85">
  <autoFilter ref="B5:C12"/>
  <tableColumns count="2">
    <tableColumn id="1" name="Descrizione" dataDxfId="84"/>
    <tableColumn id="2" name="Valore" dataDxfId="8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la359" displayName="Tabella359" ref="E5:F12" totalsRowShown="0" headerRowDxfId="82" tableBorderDxfId="81">
  <autoFilter ref="E5:F12"/>
  <tableColumns count="2">
    <tableColumn id="1" name="Descrizione" dataDxfId="80"/>
    <tableColumn id="2" name="Valore" dataDxfId="7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5" name="Tabella5" displayName="Tabella5" ref="A2:BY11" totalsRowShown="0" headerRowDxfId="78" dataDxfId="77">
  <autoFilter ref="A2:BY11">
    <filterColumn colId="0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</autoFilter>
  <tableColumns count="77">
    <tableColumn id="1" name="KwP/m^2" dataDxfId="76"/>
    <tableColumn id="77" name="Coeff. Ombra" dataDxfId="75"/>
    <tableColumn id="2" name="Superficie (m^2)" dataDxfId="74"/>
    <tableColumn id="3" name="Direzione del sole" dataDxfId="73"/>
    <tableColumn id="4" name="-180" dataDxfId="72"/>
    <tableColumn id="5" name="-175" dataDxfId="71"/>
    <tableColumn id="6" name="-170" dataDxfId="70"/>
    <tableColumn id="7" name="-165" dataDxfId="69"/>
    <tableColumn id="8" name="-160" dataDxfId="68"/>
    <tableColumn id="9" name="-155" dataDxfId="67"/>
    <tableColumn id="10" name="-150" dataDxfId="66"/>
    <tableColumn id="11" name="-145" dataDxfId="65"/>
    <tableColumn id="12" name="-140" dataDxfId="64"/>
    <tableColumn id="13" name="-135" dataDxfId="63"/>
    <tableColumn id="14" name="-130" dataDxfId="62"/>
    <tableColumn id="15" name="-125" dataDxfId="61"/>
    <tableColumn id="16" name="-120" dataDxfId="60"/>
    <tableColumn id="17" name="-115" dataDxfId="59"/>
    <tableColumn id="18" name="-110" dataDxfId="58"/>
    <tableColumn id="19" name="-105" dataDxfId="57"/>
    <tableColumn id="20" name="-100" dataDxfId="56"/>
    <tableColumn id="21" name="-95" dataDxfId="55"/>
    <tableColumn id="22" name="-90" dataDxfId="54"/>
    <tableColumn id="23" name="-85" dataDxfId="53"/>
    <tableColumn id="24" name="-80" dataDxfId="52"/>
    <tableColumn id="25" name="-75" dataDxfId="51"/>
    <tableColumn id="26" name="-70" dataDxfId="50"/>
    <tableColumn id="27" name="-65" dataDxfId="49"/>
    <tableColumn id="28" name="-60" dataDxfId="48"/>
    <tableColumn id="29" name="-55" dataDxfId="47"/>
    <tableColumn id="30" name="-50" dataDxfId="46"/>
    <tableColumn id="31" name="-45" dataDxfId="45"/>
    <tableColumn id="32" name="-40" dataDxfId="44"/>
    <tableColumn id="33" name="-35" dataDxfId="43"/>
    <tableColumn id="34" name="-30" dataDxfId="42"/>
    <tableColumn id="35" name="-25" dataDxfId="41"/>
    <tableColumn id="36" name="-20" dataDxfId="40"/>
    <tableColumn id="37" name="-15" dataDxfId="39"/>
    <tableColumn id="38" name="-10" dataDxfId="38"/>
    <tableColumn id="39" name="-5" dataDxfId="37"/>
    <tableColumn id="40" name="0" dataDxfId="36"/>
    <tableColumn id="41" name="5" dataDxfId="35"/>
    <tableColumn id="42" name="10" dataDxfId="34"/>
    <tableColumn id="43" name="15" dataDxfId="33"/>
    <tableColumn id="44" name="20" dataDxfId="32"/>
    <tableColumn id="45" name="25" dataDxfId="31"/>
    <tableColumn id="46" name="30" dataDxfId="30"/>
    <tableColumn id="47" name="35" dataDxfId="29"/>
    <tableColumn id="48" name="40" dataDxfId="28"/>
    <tableColumn id="49" name="45" dataDxfId="27"/>
    <tableColumn id="50" name="50" dataDxfId="26"/>
    <tableColumn id="51" name="55" dataDxfId="25"/>
    <tableColumn id="52" name="60" dataDxfId="24"/>
    <tableColumn id="53" name="65" dataDxfId="23"/>
    <tableColumn id="54" name="70" dataDxfId="22"/>
    <tableColumn id="55" name="75" dataDxfId="21"/>
    <tableColumn id="56" name="80" dataDxfId="20"/>
    <tableColumn id="57" name="85" dataDxfId="19"/>
    <tableColumn id="58" name="90" dataDxfId="18"/>
    <tableColumn id="59" name="95" dataDxfId="17"/>
    <tableColumn id="60" name="100" dataDxfId="16"/>
    <tableColumn id="61" name="105" dataDxfId="15"/>
    <tableColumn id="62" name="110" dataDxfId="14"/>
    <tableColumn id="63" name="115" dataDxfId="13"/>
    <tableColumn id="64" name="120" dataDxfId="12"/>
    <tableColumn id="65" name="125" dataDxfId="11"/>
    <tableColumn id="66" name="130" dataDxfId="10"/>
    <tableColumn id="67" name="135" dataDxfId="9"/>
    <tableColumn id="68" name="140" dataDxfId="8"/>
    <tableColumn id="69" name="145" dataDxfId="7"/>
    <tableColumn id="70" name="150" dataDxfId="6"/>
    <tableColumn id="71" name="155" dataDxfId="5"/>
    <tableColumn id="72" name="160" dataDxfId="4"/>
    <tableColumn id="73" name="165" dataDxfId="3"/>
    <tableColumn id="74" name="170" dataDxfId="2"/>
    <tableColumn id="75" name="175" dataDxfId="1"/>
    <tableColumn id="76" name="180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0" name="Tabella311" displayName="Tabella311" ref="E5:F10" totalsRowShown="0" headerRowDxfId="335" tableBorderDxfId="334">
  <autoFilter ref="E5:F10"/>
  <tableColumns count="2">
    <tableColumn id="1" name="Descrizione" dataDxfId="333"/>
    <tableColumn id="2" name="Valore" dataDxfId="3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1" name="Vento" displayName="Vento" ref="B2:BV3" totalsRowShown="0" dataDxfId="331">
  <autoFilter ref="B2:BV3"/>
  <tableColumns count="73">
    <tableColumn id="1" name="-180" dataDxfId="330">
      <calculatedColumnFormula>'Eolico riepilogo'!B7</calculatedColumnFormula>
    </tableColumn>
    <tableColumn id="2" name="-175" dataDxfId="329">
      <calculatedColumnFormula>'Eolico riepilogo'!C7</calculatedColumnFormula>
    </tableColumn>
    <tableColumn id="3" name="-170" dataDxfId="328">
      <calculatedColumnFormula>'Eolico riepilogo'!D7</calculatedColumnFormula>
    </tableColumn>
    <tableColumn id="4" name="-165" dataDxfId="327">
      <calculatedColumnFormula>'Eolico riepilogo'!E7</calculatedColumnFormula>
    </tableColumn>
    <tableColumn id="5" name="-160" dataDxfId="326">
      <calculatedColumnFormula>'Eolico riepilogo'!F7</calculatedColumnFormula>
    </tableColumn>
    <tableColumn id="6" name="-155" dataDxfId="325">
      <calculatedColumnFormula>'Eolico riepilogo'!G7</calculatedColumnFormula>
    </tableColumn>
    <tableColumn id="7" name="-150" dataDxfId="324">
      <calculatedColumnFormula>'Eolico riepilogo'!H7</calculatedColumnFormula>
    </tableColumn>
    <tableColumn id="8" name="-145" dataDxfId="323">
      <calculatedColumnFormula>'Eolico riepilogo'!I7</calculatedColumnFormula>
    </tableColumn>
    <tableColumn id="9" name="-140" dataDxfId="322">
      <calculatedColumnFormula>'Eolico riepilogo'!J7</calculatedColumnFormula>
    </tableColumn>
    <tableColumn id="10" name="-135" dataDxfId="321">
      <calculatedColumnFormula>'Eolico riepilogo'!K7</calculatedColumnFormula>
    </tableColumn>
    <tableColumn id="11" name="-130" dataDxfId="320">
      <calculatedColumnFormula>'Eolico riepilogo'!L7</calculatedColumnFormula>
    </tableColumn>
    <tableColumn id="12" name="-125" dataDxfId="319">
      <calculatedColumnFormula>'Eolico riepilogo'!M7</calculatedColumnFormula>
    </tableColumn>
    <tableColumn id="13" name="-120" dataDxfId="318">
      <calculatedColumnFormula>'Eolico riepilogo'!N7</calculatedColumnFormula>
    </tableColumn>
    <tableColumn id="14" name="-115" dataDxfId="317">
      <calculatedColumnFormula>'Eolico riepilogo'!O7</calculatedColumnFormula>
    </tableColumn>
    <tableColumn id="15" name="-110" dataDxfId="316">
      <calculatedColumnFormula>'Eolico riepilogo'!P7</calculatedColumnFormula>
    </tableColumn>
    <tableColumn id="16" name="-105" dataDxfId="315">
      <calculatedColumnFormula>'Eolico riepilogo'!Q7</calculatedColumnFormula>
    </tableColumn>
    <tableColumn id="17" name="-100" dataDxfId="314">
      <calculatedColumnFormula>'Eolico riepilogo'!R7</calculatedColumnFormula>
    </tableColumn>
    <tableColumn id="18" name="-95" dataDxfId="313">
      <calculatedColumnFormula>'Eolico riepilogo'!S7</calculatedColumnFormula>
    </tableColumn>
    <tableColumn id="19" name="-90" dataDxfId="312">
      <calculatedColumnFormula>'Eolico riepilogo'!T7</calculatedColumnFormula>
    </tableColumn>
    <tableColumn id="20" name="-85" dataDxfId="311">
      <calculatedColumnFormula>'Eolico riepilogo'!U7</calculatedColumnFormula>
    </tableColumn>
    <tableColumn id="21" name="-80" dataDxfId="310">
      <calculatedColumnFormula>'Eolico riepilogo'!V7</calculatedColumnFormula>
    </tableColumn>
    <tableColumn id="22" name="-75" dataDxfId="309">
      <calculatedColumnFormula>'Eolico riepilogo'!W7</calculatedColumnFormula>
    </tableColumn>
    <tableColumn id="23" name="-70" dataDxfId="308">
      <calculatedColumnFormula>'Eolico riepilogo'!X7</calculatedColumnFormula>
    </tableColumn>
    <tableColumn id="24" name="-65" dataDxfId="307">
      <calculatedColumnFormula>'Eolico riepilogo'!Y7</calculatedColumnFormula>
    </tableColumn>
    <tableColumn id="25" name="-60" dataDxfId="306">
      <calculatedColumnFormula>'Eolico riepilogo'!Z7</calculatedColumnFormula>
    </tableColumn>
    <tableColumn id="26" name="-55" dataDxfId="305">
      <calculatedColumnFormula>'Eolico riepilogo'!AA7</calculatedColumnFormula>
    </tableColumn>
    <tableColumn id="27" name="-50" dataDxfId="304">
      <calculatedColumnFormula>'Eolico riepilogo'!AB7</calculatedColumnFormula>
    </tableColumn>
    <tableColumn id="28" name="-45" dataDxfId="303">
      <calculatedColumnFormula>'Eolico riepilogo'!AC7</calculatedColumnFormula>
    </tableColumn>
    <tableColumn id="29" name="-40" dataDxfId="302">
      <calculatedColumnFormula>'Eolico riepilogo'!AD7</calculatedColumnFormula>
    </tableColumn>
    <tableColumn id="30" name="-35" dataDxfId="301">
      <calculatedColumnFormula>'Eolico riepilogo'!AE7</calculatedColumnFormula>
    </tableColumn>
    <tableColumn id="31" name="-30" dataDxfId="300">
      <calculatedColumnFormula>'Eolico riepilogo'!AF7</calculatedColumnFormula>
    </tableColumn>
    <tableColumn id="32" name="-25" dataDxfId="299">
      <calculatedColumnFormula>'Eolico riepilogo'!AG7</calculatedColumnFormula>
    </tableColumn>
    <tableColumn id="33" name="-20" dataDxfId="298">
      <calculatedColumnFormula>'Eolico riepilogo'!AH7</calculatedColumnFormula>
    </tableColumn>
    <tableColumn id="34" name="-15" dataDxfId="297">
      <calculatedColumnFormula>'Eolico riepilogo'!AI7</calculatedColumnFormula>
    </tableColumn>
    <tableColumn id="35" name="-10" dataDxfId="296">
      <calculatedColumnFormula>'Eolico riepilogo'!AJ7</calculatedColumnFormula>
    </tableColumn>
    <tableColumn id="36" name="-5" dataDxfId="295">
      <calculatedColumnFormula>'Eolico riepilogo'!AK7</calculatedColumnFormula>
    </tableColumn>
    <tableColumn id="37" name="0" dataDxfId="294">
      <calculatedColumnFormula>'Eolico riepilogo'!AL7</calculatedColumnFormula>
    </tableColumn>
    <tableColumn id="38" name="5" dataDxfId="293">
      <calculatedColumnFormula>'Eolico riepilogo'!AM7</calculatedColumnFormula>
    </tableColumn>
    <tableColumn id="39" name="10" dataDxfId="292">
      <calculatedColumnFormula>'Eolico riepilogo'!AN7</calculatedColumnFormula>
    </tableColumn>
    <tableColumn id="40" name="15" dataDxfId="291">
      <calculatedColumnFormula>'Eolico riepilogo'!AO7</calculatedColumnFormula>
    </tableColumn>
    <tableColumn id="41" name="20" dataDxfId="290">
      <calculatedColumnFormula>'Eolico riepilogo'!AP7</calculatedColumnFormula>
    </tableColumn>
    <tableColumn id="42" name="25" dataDxfId="289">
      <calculatedColumnFormula>'Eolico riepilogo'!AQ7</calculatedColumnFormula>
    </tableColumn>
    <tableColumn id="43" name="30" dataDxfId="288">
      <calculatedColumnFormula>'Eolico riepilogo'!AR7</calculatedColumnFormula>
    </tableColumn>
    <tableColumn id="44" name="35" dataDxfId="287">
      <calculatedColumnFormula>'Eolico riepilogo'!AS7</calculatedColumnFormula>
    </tableColumn>
    <tableColumn id="45" name="40" dataDxfId="286">
      <calculatedColumnFormula>'Eolico riepilogo'!AT7</calculatedColumnFormula>
    </tableColumn>
    <tableColumn id="46" name="45" dataDxfId="285">
      <calculatedColumnFormula>'Eolico riepilogo'!AU7</calculatedColumnFormula>
    </tableColumn>
    <tableColumn id="47" name="50" dataDxfId="284">
      <calculatedColumnFormula>'Eolico riepilogo'!AV7</calculatedColumnFormula>
    </tableColumn>
    <tableColumn id="48" name="55" dataDxfId="283">
      <calculatedColumnFormula>'Eolico riepilogo'!AW7</calculatedColumnFormula>
    </tableColumn>
    <tableColumn id="49" name="60" dataDxfId="282">
      <calculatedColumnFormula>'Eolico riepilogo'!AX7</calculatedColumnFormula>
    </tableColumn>
    <tableColumn id="50" name="65" dataDxfId="281">
      <calculatedColumnFormula>'Eolico riepilogo'!AY7</calculatedColumnFormula>
    </tableColumn>
    <tableColumn id="51" name="70" dataDxfId="280">
      <calculatedColumnFormula>'Eolico riepilogo'!AZ7</calculatedColumnFormula>
    </tableColumn>
    <tableColumn id="52" name="75" dataDxfId="279">
      <calculatedColumnFormula>'Eolico riepilogo'!BA7</calculatedColumnFormula>
    </tableColumn>
    <tableColumn id="53" name="80" dataDxfId="278">
      <calculatedColumnFormula>'Eolico riepilogo'!BB7</calculatedColumnFormula>
    </tableColumn>
    <tableColumn id="54" name="85" dataDxfId="277">
      <calculatedColumnFormula>'Eolico riepilogo'!BC7</calculatedColumnFormula>
    </tableColumn>
    <tableColumn id="55" name="90" dataDxfId="276">
      <calculatedColumnFormula>'Eolico riepilogo'!BD7</calculatedColumnFormula>
    </tableColumn>
    <tableColumn id="56" name="95" dataDxfId="275">
      <calculatedColumnFormula>'Eolico riepilogo'!BE7</calculatedColumnFormula>
    </tableColumn>
    <tableColumn id="57" name="100" dataDxfId="274">
      <calculatedColumnFormula>'Eolico riepilogo'!BF7</calculatedColumnFormula>
    </tableColumn>
    <tableColumn id="58" name="105" dataDxfId="273">
      <calculatedColumnFormula>'Eolico riepilogo'!BG7</calculatedColumnFormula>
    </tableColumn>
    <tableColumn id="59" name="110" dataDxfId="272">
      <calculatedColumnFormula>'Eolico riepilogo'!BH7</calculatedColumnFormula>
    </tableColumn>
    <tableColumn id="60" name="115" dataDxfId="271">
      <calculatedColumnFormula>'Eolico riepilogo'!BI7</calculatedColumnFormula>
    </tableColumn>
    <tableColumn id="61" name="120" dataDxfId="270">
      <calculatedColumnFormula>'Eolico riepilogo'!BJ7</calculatedColumnFormula>
    </tableColumn>
    <tableColumn id="62" name="125" dataDxfId="269">
      <calculatedColumnFormula>'Eolico riepilogo'!BK7</calculatedColumnFormula>
    </tableColumn>
    <tableColumn id="63" name="130" dataDxfId="268">
      <calculatedColumnFormula>'Eolico riepilogo'!BL7</calculatedColumnFormula>
    </tableColumn>
    <tableColumn id="64" name="135" dataDxfId="267">
      <calculatedColumnFormula>'Eolico riepilogo'!BM7</calculatedColumnFormula>
    </tableColumn>
    <tableColumn id="65" name="140" dataDxfId="266">
      <calculatedColumnFormula>'Eolico riepilogo'!BN7</calculatedColumnFormula>
    </tableColumn>
    <tableColumn id="66" name="145" dataDxfId="265">
      <calculatedColumnFormula>'Eolico riepilogo'!BO7</calculatedColumnFormula>
    </tableColumn>
    <tableColumn id="67" name="150" dataDxfId="264">
      <calculatedColumnFormula>'Eolico riepilogo'!BP7</calculatedColumnFormula>
    </tableColumn>
    <tableColumn id="68" name="155" dataDxfId="263">
      <calculatedColumnFormula>'Eolico riepilogo'!BQ7</calculatedColumnFormula>
    </tableColumn>
    <tableColumn id="69" name="160" dataDxfId="262">
      <calculatedColumnFormula>'Eolico riepilogo'!BR7</calculatedColumnFormula>
    </tableColumn>
    <tableColumn id="70" name="165" dataDxfId="261">
      <calculatedColumnFormula>'Eolico riepilogo'!BS7</calculatedColumnFormula>
    </tableColumn>
    <tableColumn id="71" name="170" dataDxfId="260">
      <calculatedColumnFormula>'Eolico riepilogo'!BT7</calculatedColumnFormula>
    </tableColumn>
    <tableColumn id="72" name="175" dataDxfId="259">
      <calculatedColumnFormula>'Eolico riepilogo'!BU7</calculatedColumnFormula>
    </tableColumn>
    <tableColumn id="73" name="180" dataDxfId="258">
      <calculatedColumnFormula>'Eolico riepilogo'!BV7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2" name="Sole" displayName="Sole" ref="B6:BV7" totalsRowShown="0" dataDxfId="257">
  <autoFilter ref="B6:BV7"/>
  <tableColumns count="73">
    <tableColumn id="1" name="-180" dataDxfId="256">
      <calculatedColumnFormula>Fotovoltaico!E11</calculatedColumnFormula>
    </tableColumn>
    <tableColumn id="2" name="-175" dataDxfId="255">
      <calculatedColumnFormula>Fotovoltaico!F11</calculatedColumnFormula>
    </tableColumn>
    <tableColumn id="3" name="-170" dataDxfId="254">
      <calculatedColumnFormula>Fotovoltaico!G11</calculatedColumnFormula>
    </tableColumn>
    <tableColumn id="4" name="-165" dataDxfId="253">
      <calculatedColumnFormula>Fotovoltaico!H11</calculatedColumnFormula>
    </tableColumn>
    <tableColumn id="5" name="-160" dataDxfId="252">
      <calculatedColumnFormula>Fotovoltaico!I11</calculatedColumnFormula>
    </tableColumn>
    <tableColumn id="6" name="-155" dataDxfId="251">
      <calculatedColumnFormula>Fotovoltaico!J11</calculatedColumnFormula>
    </tableColumn>
    <tableColumn id="7" name="-150" dataDxfId="250">
      <calculatedColumnFormula>Fotovoltaico!K11</calculatedColumnFormula>
    </tableColumn>
    <tableColumn id="8" name="-145" dataDxfId="249">
      <calculatedColumnFormula>Fotovoltaico!L11</calculatedColumnFormula>
    </tableColumn>
    <tableColumn id="9" name="-140" dataDxfId="248">
      <calculatedColumnFormula>Fotovoltaico!M11</calculatedColumnFormula>
    </tableColumn>
    <tableColumn id="10" name="-135" dataDxfId="247">
      <calculatedColumnFormula>Fotovoltaico!N11</calculatedColumnFormula>
    </tableColumn>
    <tableColumn id="11" name="-130" dataDxfId="246">
      <calculatedColumnFormula>Fotovoltaico!O11</calculatedColumnFormula>
    </tableColumn>
    <tableColumn id="12" name="-125" dataDxfId="245">
      <calculatedColumnFormula>Fotovoltaico!P11</calculatedColumnFormula>
    </tableColumn>
    <tableColumn id="13" name="-120" dataDxfId="244">
      <calculatedColumnFormula>Fotovoltaico!Q11</calculatedColumnFormula>
    </tableColumn>
    <tableColumn id="14" name="-115" dataDxfId="243">
      <calculatedColumnFormula>Fotovoltaico!R11</calculatedColumnFormula>
    </tableColumn>
    <tableColumn id="15" name="-110" dataDxfId="242">
      <calculatedColumnFormula>Fotovoltaico!S11</calculatedColumnFormula>
    </tableColumn>
    <tableColumn id="16" name="-105" dataDxfId="241">
      <calculatedColumnFormula>Fotovoltaico!T11</calculatedColumnFormula>
    </tableColumn>
    <tableColumn id="17" name="-100" dataDxfId="240">
      <calculatedColumnFormula>Fotovoltaico!U11</calculatedColumnFormula>
    </tableColumn>
    <tableColumn id="18" name="-95" dataDxfId="239">
      <calculatedColumnFormula>Fotovoltaico!V11</calculatedColumnFormula>
    </tableColumn>
    <tableColumn id="19" name="-90" dataDxfId="238">
      <calculatedColumnFormula>Fotovoltaico!W11</calculatedColumnFormula>
    </tableColumn>
    <tableColumn id="20" name="-85" dataDxfId="237">
      <calculatedColumnFormula>Fotovoltaico!X11</calculatedColumnFormula>
    </tableColumn>
    <tableColumn id="21" name="-80" dataDxfId="236">
      <calculatedColumnFormula>Fotovoltaico!Y11</calculatedColumnFormula>
    </tableColumn>
    <tableColumn id="22" name="-75" dataDxfId="235">
      <calculatedColumnFormula>Fotovoltaico!Z11</calculatedColumnFormula>
    </tableColumn>
    <tableColumn id="23" name="-70" dataDxfId="234">
      <calculatedColumnFormula>Fotovoltaico!AA11</calculatedColumnFormula>
    </tableColumn>
    <tableColumn id="24" name="-65" dataDxfId="233">
      <calculatedColumnFormula>Fotovoltaico!AB11</calculatedColumnFormula>
    </tableColumn>
    <tableColumn id="25" name="-60" dataDxfId="232">
      <calculatedColumnFormula>Fotovoltaico!AC11</calculatedColumnFormula>
    </tableColumn>
    <tableColumn id="26" name="-55" dataDxfId="231">
      <calculatedColumnFormula>Fotovoltaico!AD11</calculatedColumnFormula>
    </tableColumn>
    <tableColumn id="27" name="-50" dataDxfId="230">
      <calculatedColumnFormula>Fotovoltaico!AE11</calculatedColumnFormula>
    </tableColumn>
    <tableColumn id="28" name="-45" dataDxfId="229">
      <calculatedColumnFormula>Fotovoltaico!AF11</calculatedColumnFormula>
    </tableColumn>
    <tableColumn id="29" name="-40" dataDxfId="228">
      <calculatedColumnFormula>Fotovoltaico!AG11</calculatedColumnFormula>
    </tableColumn>
    <tableColumn id="30" name="-35" dataDxfId="227">
      <calculatedColumnFormula>Fotovoltaico!AH11</calculatedColumnFormula>
    </tableColumn>
    <tableColumn id="31" name="-30" dataDxfId="226">
      <calculatedColumnFormula>Fotovoltaico!AI11</calculatedColumnFormula>
    </tableColumn>
    <tableColumn id="32" name="-25" dataDxfId="225">
      <calculatedColumnFormula>Fotovoltaico!AJ11</calculatedColumnFormula>
    </tableColumn>
    <tableColumn id="33" name="-20" dataDxfId="224">
      <calculatedColumnFormula>Fotovoltaico!AK11</calculatedColumnFormula>
    </tableColumn>
    <tableColumn id="34" name="-15" dataDxfId="223">
      <calculatedColumnFormula>Fotovoltaico!AL11</calculatedColumnFormula>
    </tableColumn>
    <tableColumn id="35" name="-10" dataDxfId="222">
      <calculatedColumnFormula>Fotovoltaico!AM11</calculatedColumnFormula>
    </tableColumn>
    <tableColumn id="36" name="-5" dataDxfId="221">
      <calculatedColumnFormula>Fotovoltaico!AN11</calculatedColumnFormula>
    </tableColumn>
    <tableColumn id="37" name="0" dataDxfId="220">
      <calculatedColumnFormula>Fotovoltaico!AO11</calculatedColumnFormula>
    </tableColumn>
    <tableColumn id="38" name="5" dataDxfId="219">
      <calculatedColumnFormula>Fotovoltaico!AP11</calculatedColumnFormula>
    </tableColumn>
    <tableColumn id="39" name="10" dataDxfId="218">
      <calculatedColumnFormula>Fotovoltaico!AQ11</calculatedColumnFormula>
    </tableColumn>
    <tableColumn id="40" name="15" dataDxfId="217">
      <calculatedColumnFormula>Fotovoltaico!AR11</calculatedColumnFormula>
    </tableColumn>
    <tableColumn id="41" name="20" dataDxfId="216">
      <calculatedColumnFormula>Fotovoltaico!AS11</calculatedColumnFormula>
    </tableColumn>
    <tableColumn id="42" name="25" dataDxfId="215">
      <calculatedColumnFormula>Fotovoltaico!AT11</calculatedColumnFormula>
    </tableColumn>
    <tableColumn id="43" name="30" dataDxfId="214">
      <calculatedColumnFormula>Fotovoltaico!AU11</calculatedColumnFormula>
    </tableColumn>
    <tableColumn id="44" name="35" dataDxfId="213">
      <calculatedColumnFormula>Fotovoltaico!AV11</calculatedColumnFormula>
    </tableColumn>
    <tableColumn id="45" name="40" dataDxfId="212">
      <calculatedColumnFormula>Fotovoltaico!AW11</calculatedColumnFormula>
    </tableColumn>
    <tableColumn id="46" name="45" dataDxfId="211">
      <calculatedColumnFormula>Fotovoltaico!AX11</calculatedColumnFormula>
    </tableColumn>
    <tableColumn id="47" name="50" dataDxfId="210">
      <calculatedColumnFormula>Fotovoltaico!AY11</calculatedColumnFormula>
    </tableColumn>
    <tableColumn id="48" name="55" dataDxfId="209">
      <calculatedColumnFormula>Fotovoltaico!AZ11</calculatedColumnFormula>
    </tableColumn>
    <tableColumn id="49" name="60" dataDxfId="208">
      <calculatedColumnFormula>Fotovoltaico!BA11</calculatedColumnFormula>
    </tableColumn>
    <tableColumn id="50" name="65" dataDxfId="207">
      <calculatedColumnFormula>Fotovoltaico!BB11</calculatedColumnFormula>
    </tableColumn>
    <tableColumn id="51" name="70" dataDxfId="206">
      <calculatedColumnFormula>Fotovoltaico!BC11</calculatedColumnFormula>
    </tableColumn>
    <tableColumn id="52" name="75" dataDxfId="205">
      <calculatedColumnFormula>Fotovoltaico!BD11</calculatedColumnFormula>
    </tableColumn>
    <tableColumn id="53" name="80" dataDxfId="204">
      <calculatedColumnFormula>Fotovoltaico!BE11</calculatedColumnFormula>
    </tableColumn>
    <tableColumn id="54" name="85" dataDxfId="203">
      <calculatedColumnFormula>Fotovoltaico!BF11</calculatedColumnFormula>
    </tableColumn>
    <tableColumn id="55" name="90" dataDxfId="202">
      <calculatedColumnFormula>Fotovoltaico!BG11</calculatedColumnFormula>
    </tableColumn>
    <tableColumn id="56" name="95" dataDxfId="201">
      <calculatedColumnFormula>Fotovoltaico!BH11</calculatedColumnFormula>
    </tableColumn>
    <tableColumn id="57" name="100" dataDxfId="200">
      <calculatedColumnFormula>Fotovoltaico!BI11</calculatedColumnFormula>
    </tableColumn>
    <tableColumn id="58" name="105" dataDxfId="199">
      <calculatedColumnFormula>Fotovoltaico!BJ11</calculatedColumnFormula>
    </tableColumn>
    <tableColumn id="59" name="110" dataDxfId="198">
      <calculatedColumnFormula>Fotovoltaico!BK11</calculatedColumnFormula>
    </tableColumn>
    <tableColumn id="60" name="115" dataDxfId="197">
      <calculatedColumnFormula>Fotovoltaico!BL11</calculatedColumnFormula>
    </tableColumn>
    <tableColumn id="61" name="120" dataDxfId="196">
      <calculatedColumnFormula>Fotovoltaico!BM11</calculatedColumnFormula>
    </tableColumn>
    <tableColumn id="62" name="125" dataDxfId="195">
      <calculatedColumnFormula>Fotovoltaico!BN11</calculatedColumnFormula>
    </tableColumn>
    <tableColumn id="63" name="130" dataDxfId="194">
      <calculatedColumnFormula>Fotovoltaico!BO11</calculatedColumnFormula>
    </tableColumn>
    <tableColumn id="64" name="135" dataDxfId="193">
      <calculatedColumnFormula>Fotovoltaico!BP11</calculatedColumnFormula>
    </tableColumn>
    <tableColumn id="65" name="140" dataDxfId="192">
      <calculatedColumnFormula>Fotovoltaico!BQ11</calculatedColumnFormula>
    </tableColumn>
    <tableColumn id="66" name="145" dataDxfId="191">
      <calculatedColumnFormula>Fotovoltaico!BR11</calculatedColumnFormula>
    </tableColumn>
    <tableColumn id="67" name="150" dataDxfId="190">
      <calculatedColumnFormula>Fotovoltaico!BS11</calculatedColumnFormula>
    </tableColumn>
    <tableColumn id="68" name="155" dataDxfId="189">
      <calculatedColumnFormula>Fotovoltaico!BT11</calculatedColumnFormula>
    </tableColumn>
    <tableColumn id="69" name="160" dataDxfId="188">
      <calculatedColumnFormula>Fotovoltaico!BU11</calculatedColumnFormula>
    </tableColumn>
    <tableColumn id="70" name="165" dataDxfId="187">
      <calculatedColumnFormula>Fotovoltaico!BV11</calculatedColumnFormula>
    </tableColumn>
    <tableColumn id="71" name="170" dataDxfId="186">
      <calculatedColumnFormula>Fotovoltaico!BW11</calculatedColumnFormula>
    </tableColumn>
    <tableColumn id="72" name="175" dataDxfId="185">
      <calculatedColumnFormula>Fotovoltaico!BX11</calculatedColumnFormula>
    </tableColumn>
    <tableColumn id="73" name="180" dataDxfId="184">
      <calculatedColumnFormula>Fotovoltaico!BY11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3" name="Tabella314" displayName="Tabella314" ref="A11:BV49" totalsRowShown="0">
  <autoFilter ref="A11:BV49"/>
  <tableColumns count="74">
    <tableColumn id="1" name="Sole"/>
    <tableColumn id="2" name="-180" dataDxfId="183">
      <calculatedColumnFormula>OFFSET($AL$7,0,-$A12)+OFFSET(B$3,0,$A12)</calculatedColumnFormula>
    </tableColumn>
    <tableColumn id="3" name="-175" dataDxfId="182"/>
    <tableColumn id="4" name="-170" dataDxfId="181"/>
    <tableColumn id="5" name="-165" dataDxfId="180"/>
    <tableColumn id="6" name="-160" dataDxfId="179"/>
    <tableColumn id="7" name="-155" dataDxfId="178"/>
    <tableColumn id="8" name="-150" dataDxfId="177"/>
    <tableColumn id="9" name="-145" dataDxfId="176"/>
    <tableColumn id="10" name="-140" dataDxfId="175"/>
    <tableColumn id="11" name="-135" dataDxfId="174"/>
    <tableColumn id="12" name="-130" dataDxfId="173"/>
    <tableColumn id="13" name="-125" dataDxfId="172"/>
    <tableColumn id="14" name="-120" dataDxfId="171"/>
    <tableColumn id="15" name="-115" dataDxfId="170"/>
    <tableColumn id="16" name="-110" dataDxfId="169"/>
    <tableColumn id="17" name="-105" dataDxfId="168"/>
    <tableColumn id="18" name="-100" dataDxfId="167"/>
    <tableColumn id="19" name="-95" dataDxfId="166"/>
    <tableColumn id="20" name="-90" dataDxfId="165"/>
    <tableColumn id="21" name="-85" dataDxfId="164"/>
    <tableColumn id="22" name="-80" dataDxfId="163"/>
    <tableColumn id="23" name="-75" dataDxfId="162"/>
    <tableColumn id="24" name="-70" dataDxfId="161"/>
    <tableColumn id="25" name="-65" dataDxfId="160"/>
    <tableColumn id="26" name="-60" dataDxfId="159"/>
    <tableColumn id="27" name="-55" dataDxfId="158"/>
    <tableColumn id="28" name="-50" dataDxfId="157"/>
    <tableColumn id="29" name="-45" dataDxfId="156"/>
    <tableColumn id="30" name="-40" dataDxfId="155"/>
    <tableColumn id="31" name="-35" dataDxfId="154"/>
    <tableColumn id="32" name="-30" dataDxfId="153"/>
    <tableColumn id="33" name="-25" dataDxfId="152"/>
    <tableColumn id="34" name="-20" dataDxfId="151"/>
    <tableColumn id="35" name="-15" dataDxfId="150"/>
    <tableColumn id="36" name="-10" dataDxfId="149"/>
    <tableColumn id="37" name="-5" dataDxfId="148"/>
    <tableColumn id="38" name="0" dataDxfId="147"/>
    <tableColumn id="39" name="5" dataDxfId="146"/>
    <tableColumn id="40" name="10" dataDxfId="145"/>
    <tableColumn id="41" name="15" dataDxfId="144"/>
    <tableColumn id="42" name="20" dataDxfId="143"/>
    <tableColumn id="43" name="25" dataDxfId="142"/>
    <tableColumn id="44" name="30" dataDxfId="141"/>
    <tableColumn id="45" name="35" dataDxfId="140"/>
    <tableColumn id="46" name="40" dataDxfId="139"/>
    <tableColumn id="47" name="45" dataDxfId="138"/>
    <tableColumn id="48" name="50" dataDxfId="137"/>
    <tableColumn id="49" name="55" dataDxfId="136"/>
    <tableColumn id="50" name="60" dataDxfId="135"/>
    <tableColumn id="51" name="65" dataDxfId="134"/>
    <tableColumn id="52" name="70" dataDxfId="133"/>
    <tableColumn id="53" name="75" dataDxfId="132"/>
    <tableColumn id="54" name="80" dataDxfId="131"/>
    <tableColumn id="55" name="85" dataDxfId="130"/>
    <tableColumn id="56" name="90" dataDxfId="129"/>
    <tableColumn id="57" name="95" dataDxfId="128"/>
    <tableColumn id="58" name="100" dataDxfId="127"/>
    <tableColumn id="59" name="105" dataDxfId="126"/>
    <tableColumn id="60" name="110" dataDxfId="125"/>
    <tableColumn id="61" name="115" dataDxfId="124"/>
    <tableColumn id="62" name="120" dataDxfId="123"/>
    <tableColumn id="63" name="125" dataDxfId="122"/>
    <tableColumn id="64" name="130" dataDxfId="121"/>
    <tableColumn id="65" name="135" dataDxfId="120"/>
    <tableColumn id="66" name="140" dataDxfId="119"/>
    <tableColumn id="67" name="145" dataDxfId="118"/>
    <tableColumn id="68" name="150" dataDxfId="117"/>
    <tableColumn id="69" name="155" dataDxfId="116"/>
    <tableColumn id="70" name="160" dataDxfId="115"/>
    <tableColumn id="71" name="165" dataDxfId="114"/>
    <tableColumn id="72" name="170" dataDxfId="113"/>
    <tableColumn id="73" name="175" dataDxfId="112"/>
    <tableColumn id="74" name="180" dataDxfId="111">
      <calculatedColumnFormula>OFFSET($AL$7,0,$A12)+OFFSET(BV$3,0,-$A12)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B5:C13" totalsRowShown="0" headerRowDxfId="110" tableBorderDxfId="109">
  <autoFilter ref="B5:C13">
    <filterColumn colId="0" hiddenButton="1"/>
    <filterColumn colId="1" hiddenButton="1"/>
  </autoFilter>
  <tableColumns count="2">
    <tableColumn id="1" name="Descrizione" dataDxfId="108"/>
    <tableColumn id="2" name="Valore" dataDxfId="10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ella3" displayName="Tabella3" ref="E5:F12" totalsRowShown="0" headerRowDxfId="106" tableBorderDxfId="105">
  <autoFilter ref="E5:F12">
    <filterColumn colId="0" hiddenButton="1"/>
    <filterColumn colId="1" hiddenButton="1"/>
  </autoFilter>
  <tableColumns count="2">
    <tableColumn id="1" name="Descrizione" dataDxfId="104"/>
    <tableColumn id="2" name="Valore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" name="Tabella22" displayName="Tabella22" ref="B5:C13" totalsRowShown="0" headerRowDxfId="102" tableBorderDxfId="101">
  <autoFilter ref="B5:C13"/>
  <tableColumns count="2">
    <tableColumn id="1" name="Descrizione" dataDxfId="100"/>
    <tableColumn id="2" name="Valore" dataDxfId="9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ella35" displayName="Tabella35" ref="E5:F12" totalsRowShown="0" headerRowDxfId="98" tableBorderDxfId="97">
  <autoFilter ref="E5:F12"/>
  <tableColumns count="2">
    <tableColumn id="1" name="Descrizione" dataDxfId="96"/>
    <tableColumn id="2" name="Valore" dataDxfId="9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B14" sqref="B14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63" t="s">
        <v>99</v>
      </c>
      <c r="C2" s="64"/>
      <c r="D2" s="64"/>
      <c r="E2" s="64"/>
      <c r="F2" s="65"/>
    </row>
    <row r="3" spans="2:9" ht="7.5" customHeight="1" x14ac:dyDescent="0.25"/>
    <row r="4" spans="2:9" ht="22.5" customHeight="1" x14ac:dyDescent="0.3">
      <c r="B4" s="66" t="s">
        <v>11</v>
      </c>
      <c r="C4" s="67"/>
      <c r="E4" s="68" t="s">
        <v>12</v>
      </c>
      <c r="F4" s="69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100</v>
      </c>
      <c r="C6" s="36">
        <f ca="1">AVERAGE(Aggregazione!B49:BV49)</f>
        <v>4196.753079146094</v>
      </c>
      <c r="E6" s="16" t="s">
        <v>100</v>
      </c>
      <c r="F6" s="25">
        <f ca="1">C6</f>
        <v>4196.753079146094</v>
      </c>
    </row>
    <row r="7" spans="2:9" ht="22.5" customHeight="1" x14ac:dyDescent="0.25">
      <c r="B7" s="5" t="s">
        <v>23</v>
      </c>
      <c r="C7" s="20">
        <v>0.97</v>
      </c>
      <c r="E7" s="16" t="s">
        <v>107</v>
      </c>
      <c r="F7" s="24">
        <f>PRODUCT(C7:C10)</f>
        <v>0.66784500000000002</v>
      </c>
    </row>
    <row r="8" spans="2:9" ht="22.5" customHeight="1" x14ac:dyDescent="0.25">
      <c r="B8" s="5" t="s">
        <v>15</v>
      </c>
      <c r="C8" s="20">
        <v>0.85</v>
      </c>
      <c r="E8" s="11" t="s">
        <v>101</v>
      </c>
      <c r="F8" s="18">
        <f ca="1">F6*F7</f>
        <v>2802.7805601423233</v>
      </c>
    </row>
    <row r="9" spans="2:9" ht="22.5" customHeight="1" x14ac:dyDescent="0.25">
      <c r="B9" s="5" t="s">
        <v>16</v>
      </c>
      <c r="C9" s="20">
        <v>0.9</v>
      </c>
      <c r="E9" s="12" t="s">
        <v>103</v>
      </c>
      <c r="F9" s="22">
        <f ca="1">(F8/1000)*C11</f>
        <v>3.8107209896296022</v>
      </c>
      <c r="I9" s="4"/>
    </row>
    <row r="10" spans="2:9" ht="22.5" customHeight="1" x14ac:dyDescent="0.25">
      <c r="B10" s="5" t="s">
        <v>106</v>
      </c>
      <c r="C10" s="20">
        <v>0.9</v>
      </c>
      <c r="E10" s="11" t="s">
        <v>105</v>
      </c>
      <c r="F10" s="13">
        <f ca="1">F9*C12</f>
        <v>34.296488906666418</v>
      </c>
    </row>
    <row r="11" spans="2:9" ht="22.5" customHeight="1" x14ac:dyDescent="0.25">
      <c r="B11" s="5" t="s">
        <v>102</v>
      </c>
      <c r="C11" s="21">
        <v>1.3596216000000001</v>
      </c>
      <c r="E11" s="2"/>
      <c r="F11" s="3"/>
    </row>
    <row r="12" spans="2:9" ht="22.5" customHeight="1" x14ac:dyDescent="0.25">
      <c r="B12" s="5" t="s">
        <v>104</v>
      </c>
      <c r="C12" s="23">
        <f>45/5</f>
        <v>9</v>
      </c>
    </row>
    <row r="13" spans="2:9" ht="22.5" customHeight="1" x14ac:dyDescent="0.25"/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workbookViewId="0">
      <selection activeCell="AC4" sqref="AC4"/>
    </sheetView>
  </sheetViews>
  <sheetFormatPr defaultRowHeight="15" x14ac:dyDescent="0.25"/>
  <cols>
    <col min="2" max="74" width="10.5703125" bestFit="1" customWidth="1"/>
  </cols>
  <sheetData>
    <row r="1" spans="1:74" x14ac:dyDescent="0.25">
      <c r="B1" t="s">
        <v>116</v>
      </c>
    </row>
    <row r="2" spans="1:74" x14ac:dyDescent="0.25"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  <c r="L2" t="s">
        <v>34</v>
      </c>
      <c r="M2" t="s">
        <v>35</v>
      </c>
      <c r="N2" t="s">
        <v>36</v>
      </c>
      <c r="O2" t="s">
        <v>37</v>
      </c>
      <c r="P2" t="s">
        <v>38</v>
      </c>
      <c r="Q2" t="s">
        <v>39</v>
      </c>
      <c r="R2" t="s">
        <v>40</v>
      </c>
      <c r="S2" t="s">
        <v>41</v>
      </c>
      <c r="T2" t="s">
        <v>42</v>
      </c>
      <c r="U2" t="s">
        <v>43</v>
      </c>
      <c r="V2" t="s">
        <v>44</v>
      </c>
      <c r="W2" t="s">
        <v>45</v>
      </c>
      <c r="X2" t="s">
        <v>46</v>
      </c>
      <c r="Y2" t="s">
        <v>47</v>
      </c>
      <c r="Z2" t="s">
        <v>48</v>
      </c>
      <c r="AA2" t="s">
        <v>49</v>
      </c>
      <c r="AB2" t="s">
        <v>50</v>
      </c>
      <c r="AC2" t="s">
        <v>51</v>
      </c>
      <c r="AD2" t="s">
        <v>52</v>
      </c>
      <c r="AE2" t="s">
        <v>53</v>
      </c>
      <c r="AF2" t="s">
        <v>54</v>
      </c>
      <c r="AG2" t="s">
        <v>55</v>
      </c>
      <c r="AH2" t="s">
        <v>56</v>
      </c>
      <c r="AI2" t="s">
        <v>57</v>
      </c>
      <c r="AJ2" t="s">
        <v>58</v>
      </c>
      <c r="AK2" t="s">
        <v>59</v>
      </c>
      <c r="AL2" t="s">
        <v>60</v>
      </c>
      <c r="AM2" t="s">
        <v>61</v>
      </c>
      <c r="AN2" t="s">
        <v>62</v>
      </c>
      <c r="AO2" t="s">
        <v>63</v>
      </c>
      <c r="AP2" t="s">
        <v>64</v>
      </c>
      <c r="AQ2" t="s">
        <v>65</v>
      </c>
      <c r="AR2" t="s">
        <v>66</v>
      </c>
      <c r="AS2" t="s">
        <v>67</v>
      </c>
      <c r="AT2" t="s">
        <v>68</v>
      </c>
      <c r="AU2" t="s">
        <v>69</v>
      </c>
      <c r="AV2" t="s">
        <v>70</v>
      </c>
      <c r="AW2" t="s">
        <v>71</v>
      </c>
      <c r="AX2" t="s">
        <v>72</v>
      </c>
      <c r="AY2" t="s">
        <v>73</v>
      </c>
      <c r="AZ2" t="s">
        <v>74</v>
      </c>
      <c r="BA2" t="s">
        <v>75</v>
      </c>
      <c r="BB2" t="s">
        <v>76</v>
      </c>
      <c r="BC2" t="s">
        <v>77</v>
      </c>
      <c r="BD2" t="s">
        <v>78</v>
      </c>
      <c r="BE2" t="s">
        <v>79</v>
      </c>
      <c r="BF2" t="s">
        <v>80</v>
      </c>
      <c r="BG2" t="s">
        <v>81</v>
      </c>
      <c r="BH2" t="s">
        <v>82</v>
      </c>
      <c r="BI2" t="s">
        <v>83</v>
      </c>
      <c r="BJ2" t="s">
        <v>84</v>
      </c>
      <c r="BK2" t="s">
        <v>85</v>
      </c>
      <c r="BL2" t="s">
        <v>86</v>
      </c>
      <c r="BM2" t="s">
        <v>87</v>
      </c>
      <c r="BN2" t="s">
        <v>88</v>
      </c>
      <c r="BO2" t="s">
        <v>89</v>
      </c>
      <c r="BP2" t="s">
        <v>90</v>
      </c>
      <c r="BQ2" t="s">
        <v>91</v>
      </c>
      <c r="BR2" t="s">
        <v>92</v>
      </c>
      <c r="BS2" t="s">
        <v>93</v>
      </c>
      <c r="BT2" t="s">
        <v>94</v>
      </c>
      <c r="BU2" t="s">
        <v>95</v>
      </c>
      <c r="BV2" t="s">
        <v>96</v>
      </c>
    </row>
    <row r="3" spans="1:74" x14ac:dyDescent="0.25">
      <c r="B3" s="35">
        <f>'Eolico riepilogo'!B7</f>
        <v>1580.881640625</v>
      </c>
      <c r="C3" s="35">
        <f>'Eolico riepilogo'!C7</f>
        <v>1609.5357563812074</v>
      </c>
      <c r="D3" s="35">
        <f>'Eolico riepilogo'!D7</f>
        <v>1625.9403331670924</v>
      </c>
      <c r="E3" s="35">
        <f>'Eolico riepilogo'!E7</f>
        <v>1629.9705222479602</v>
      </c>
      <c r="F3" s="35">
        <f>'Eolico riepilogo'!F7</f>
        <v>1621.5956514514103</v>
      </c>
      <c r="G3" s="35">
        <f>'Eolico riepilogo'!G7</f>
        <v>1600.8794586010902</v>
      </c>
      <c r="H3" s="35">
        <f>'Eolico riepilogo'!H7</f>
        <v>1567.97960643337</v>
      </c>
      <c r="I3" s="35">
        <f>'Eolico riepilogo'!I7</f>
        <v>1523.1464826887193</v>
      </c>
      <c r="J3" s="35">
        <f>'Eolico riepilogo'!J7</f>
        <v>1466.7212945098161</v>
      </c>
      <c r="K3" s="35">
        <f>'Eolico riepilogo'!K7</f>
        <v>1399.1334716491615</v>
      </c>
      <c r="L3" s="35">
        <f>'Eolico riepilogo'!L7</f>
        <v>1320.8973982493685</v>
      </c>
      <c r="M3" s="35">
        <f>'Eolico riepilogo'!M7</f>
        <v>1232.608498069241</v>
      </c>
      <c r="N3" s="35">
        <f>'Eolico riepilogo'!N7</f>
        <v>1134.9387029494476</v>
      </c>
      <c r="O3" s="35">
        <f>'Eolico riepilogo'!O7</f>
        <v>1028.6313390054834</v>
      </c>
      <c r="P3" s="35">
        <f>'Eolico riepilogo'!P7</f>
        <v>914.49546946710313</v>
      </c>
      <c r="Q3" s="35">
        <f>'Eolico riepilogo'!Q7</f>
        <v>793.39973721861656</v>
      </c>
      <c r="R3" s="35">
        <f>'Eolico riepilogo'!R7</f>
        <v>666.26575390203698</v>
      </c>
      <c r="S3" s="35">
        <f>'Eolico riepilogo'!S7</f>
        <v>534.06108589600115</v>
      </c>
      <c r="T3" s="35">
        <f>'Eolico riepilogo'!T7</f>
        <v>397.79189055139682</v>
      </c>
      <c r="U3" s="35">
        <f>'Eolico riepilogo'!U7</f>
        <v>575.00229450405891</v>
      </c>
      <c r="V3" s="35">
        <f>'Eolico riepilogo'!V7</f>
        <v>747.83658379966755</v>
      </c>
      <c r="W3" s="35">
        <f>'Eolico riepilogo'!W7</f>
        <v>914.97938513648501</v>
      </c>
      <c r="X3" s="35">
        <f>'Eolico riepilogo'!X7</f>
        <v>1075.158640872756</v>
      </c>
      <c r="Y3" s="35">
        <f>'Eolico riepilogo'!Y7</f>
        <v>1227.1552901534478</v>
      </c>
      <c r="Z3" s="35">
        <f>'Eolico riepilogo'!Z7</f>
        <v>1369.8125466994493</v>
      </c>
      <c r="AA3" s="35">
        <f>'Eolico riepilogo'!AA7</f>
        <v>1502.0447026496377</v>
      </c>
      <c r="AB3" s="35">
        <f>'Eolico riepilogo'!AB7</f>
        <v>1622.8453914532738</v>
      </c>
      <c r="AC3" s="35">
        <f>'Eolico riepilogo'!AC7</f>
        <v>1731.2952469271115</v>
      </c>
      <c r="AD3" s="35">
        <f>'Eolico riepilogo'!AD7</f>
        <v>1826.568900187182</v>
      </c>
      <c r="AE3" s="35">
        <f>'Eolico riepilogo'!AE7</f>
        <v>1907.9412612043716</v>
      </c>
      <c r="AF3" s="35">
        <f>'Eolico riepilogo'!AF7</f>
        <v>1974.7930371773646</v>
      </c>
      <c r="AG3" s="35">
        <f>'Eolico riepilogo'!AG7</f>
        <v>2026.6154457247997</v>
      </c>
      <c r="AH3" s="35">
        <f>'Eolico riepilogo'!AH7</f>
        <v>2063.0140870264063</v>
      </c>
      <c r="AI3" s="35">
        <f>'Eolico riepilogo'!AI7</f>
        <v>2083.7119454437775</v>
      </c>
      <c r="AJ3" s="35">
        <f>'Eolico riepilogo'!AJ7</f>
        <v>2088.5514977766488</v>
      </c>
      <c r="AK3" s="35">
        <f>'Eolico riepilogo'!AK7</f>
        <v>2077.4959121095662</v>
      </c>
      <c r="AL3" s="35">
        <f>'Eolico riepilogo'!AL7</f>
        <v>2050.6293281250009</v>
      </c>
      <c r="AM3" s="35">
        <f>'Eolico riepilogo'!AM7</f>
        <v>2077.4959121095662</v>
      </c>
      <c r="AN3" s="35">
        <f>'Eolico riepilogo'!AN7</f>
        <v>2088.5514977766488</v>
      </c>
      <c r="AO3" s="35">
        <f>'Eolico riepilogo'!AO7</f>
        <v>2083.7119454437775</v>
      </c>
      <c r="AP3" s="35">
        <f>'Eolico riepilogo'!AP7</f>
        <v>2063.0140870264063</v>
      </c>
      <c r="AQ3" s="35">
        <f>'Eolico riepilogo'!AQ7</f>
        <v>2026.6154457247997</v>
      </c>
      <c r="AR3" s="35">
        <f>'Eolico riepilogo'!AR7</f>
        <v>1974.7930371773646</v>
      </c>
      <c r="AS3" s="35">
        <f>'Eolico riepilogo'!AS7</f>
        <v>1907.9412612043716</v>
      </c>
      <c r="AT3" s="35">
        <f>'Eolico riepilogo'!AT7</f>
        <v>1826.568900187182</v>
      </c>
      <c r="AU3" s="35">
        <f>'Eolico riepilogo'!AU7</f>
        <v>1731.2952469271115</v>
      </c>
      <c r="AV3" s="35">
        <f>'Eolico riepilogo'!AV7</f>
        <v>1622.8453914532738</v>
      </c>
      <c r="AW3" s="35">
        <f>'Eolico riepilogo'!AW7</f>
        <v>1502.0447026496377</v>
      </c>
      <c r="AX3" s="35">
        <f>'Eolico riepilogo'!AX7</f>
        <v>1369.8125466994493</v>
      </c>
      <c r="AY3" s="35">
        <f>'Eolico riepilogo'!AY7</f>
        <v>1227.1552901534478</v>
      </c>
      <c r="AZ3" s="35">
        <f>'Eolico riepilogo'!AZ7</f>
        <v>1075.158640872756</v>
      </c>
      <c r="BA3" s="35">
        <f>'Eolico riepilogo'!BA7</f>
        <v>914.97938513648501</v>
      </c>
      <c r="BB3" s="35">
        <f>'Eolico riepilogo'!BB7</f>
        <v>747.83658379966755</v>
      </c>
      <c r="BC3" s="35">
        <f>'Eolico riepilogo'!BC7</f>
        <v>575.00229450405891</v>
      </c>
      <c r="BD3" s="35">
        <f>'Eolico riepilogo'!BD7</f>
        <v>397.79189055139693</v>
      </c>
      <c r="BE3" s="35">
        <f>'Eolico riepilogo'!BE7</f>
        <v>534.06108589600194</v>
      </c>
      <c r="BF3" s="35">
        <f>'Eolico riepilogo'!BF7</f>
        <v>666.26575390203766</v>
      </c>
      <c r="BG3" s="35">
        <f>'Eolico riepilogo'!BG7</f>
        <v>793.3997372186177</v>
      </c>
      <c r="BH3" s="35">
        <f>'Eolico riepilogo'!BH7</f>
        <v>914.49546946710416</v>
      </c>
      <c r="BI3" s="35">
        <f>'Eolico riepilogo'!BI7</f>
        <v>1028.6313390054843</v>
      </c>
      <c r="BJ3" s="35">
        <f>'Eolico riepilogo'!BJ7</f>
        <v>1134.9387029494485</v>
      </c>
      <c r="BK3" s="35">
        <f>'Eolico riepilogo'!BK7</f>
        <v>1232.6084980692419</v>
      </c>
      <c r="BL3" s="35">
        <f>'Eolico riepilogo'!BL7</f>
        <v>1320.8973982493687</v>
      </c>
      <c r="BM3" s="35">
        <f>'Eolico riepilogo'!BM7</f>
        <v>1399.1334716491617</v>
      </c>
      <c r="BN3" s="35">
        <f>'Eolico riepilogo'!BN7</f>
        <v>1466.7212945098163</v>
      </c>
      <c r="BO3" s="35">
        <f>'Eolico riepilogo'!BO7</f>
        <v>1523.1464826887195</v>
      </c>
      <c r="BP3" s="35">
        <f>'Eolico riepilogo'!BP7</f>
        <v>1567.9796064333698</v>
      </c>
      <c r="BQ3" s="35">
        <f>'Eolico riepilogo'!BQ7</f>
        <v>1600.8794586010899</v>
      </c>
      <c r="BR3" s="35">
        <f>'Eolico riepilogo'!BR7</f>
        <v>1621.59565145141</v>
      </c>
      <c r="BS3" s="35">
        <f>'Eolico riepilogo'!BS7</f>
        <v>1629.9705222479599</v>
      </c>
      <c r="BT3" s="35">
        <f>'Eolico riepilogo'!BT7</f>
        <v>1625.9403331670926</v>
      </c>
      <c r="BU3" s="35">
        <f>'Eolico riepilogo'!BU7</f>
        <v>1609.5357563812074</v>
      </c>
      <c r="BV3" s="35">
        <f>'Eolico riepilogo'!BV7</f>
        <v>1580.881640625</v>
      </c>
    </row>
    <row r="5" spans="1:74" x14ac:dyDescent="0.25">
      <c r="B5" t="s">
        <v>114</v>
      </c>
    </row>
    <row r="6" spans="1:74" x14ac:dyDescent="0.25">
      <c r="B6" t="s">
        <v>24</v>
      </c>
      <c r="C6" t="s">
        <v>25</v>
      </c>
      <c r="D6" t="s">
        <v>26</v>
      </c>
      <c r="E6" t="s">
        <v>27</v>
      </c>
      <c r="F6" t="s">
        <v>28</v>
      </c>
      <c r="G6" t="s">
        <v>29</v>
      </c>
      <c r="H6" t="s">
        <v>30</v>
      </c>
      <c r="I6" t="s">
        <v>31</v>
      </c>
      <c r="J6" t="s">
        <v>32</v>
      </c>
      <c r="K6" t="s">
        <v>33</v>
      </c>
      <c r="L6" t="s">
        <v>34</v>
      </c>
      <c r="M6" t="s">
        <v>35</v>
      </c>
      <c r="N6" t="s">
        <v>36</v>
      </c>
      <c r="O6" t="s">
        <v>37</v>
      </c>
      <c r="P6" t="s">
        <v>38</v>
      </c>
      <c r="Q6" t="s">
        <v>39</v>
      </c>
      <c r="R6" t="s">
        <v>40</v>
      </c>
      <c r="S6" t="s">
        <v>41</v>
      </c>
      <c r="T6" t="s">
        <v>42</v>
      </c>
      <c r="U6" t="s">
        <v>43</v>
      </c>
      <c r="V6" t="s">
        <v>44</v>
      </c>
      <c r="W6" t="s">
        <v>45</v>
      </c>
      <c r="X6" t="s">
        <v>46</v>
      </c>
      <c r="Y6" t="s">
        <v>47</v>
      </c>
      <c r="Z6" t="s">
        <v>48</v>
      </c>
      <c r="AA6" t="s">
        <v>49</v>
      </c>
      <c r="AB6" t="s">
        <v>50</v>
      </c>
      <c r="AC6" t="s">
        <v>51</v>
      </c>
      <c r="AD6" t="s">
        <v>52</v>
      </c>
      <c r="AE6" t="s">
        <v>53</v>
      </c>
      <c r="AF6" t="s">
        <v>54</v>
      </c>
      <c r="AG6" t="s">
        <v>55</v>
      </c>
      <c r="AH6" t="s">
        <v>56</v>
      </c>
      <c r="AI6" t="s">
        <v>57</v>
      </c>
      <c r="AJ6" t="s">
        <v>58</v>
      </c>
      <c r="AK6" t="s">
        <v>59</v>
      </c>
      <c r="AL6" t="s">
        <v>60</v>
      </c>
      <c r="AM6" t="s">
        <v>61</v>
      </c>
      <c r="AN6" t="s">
        <v>62</v>
      </c>
      <c r="AO6" t="s">
        <v>63</v>
      </c>
      <c r="AP6" t="s">
        <v>64</v>
      </c>
      <c r="AQ6" t="s">
        <v>65</v>
      </c>
      <c r="AR6" t="s">
        <v>66</v>
      </c>
      <c r="AS6" t="s">
        <v>67</v>
      </c>
      <c r="AT6" t="s">
        <v>68</v>
      </c>
      <c r="AU6" t="s">
        <v>69</v>
      </c>
      <c r="AV6" t="s">
        <v>70</v>
      </c>
      <c r="AW6" t="s">
        <v>71</v>
      </c>
      <c r="AX6" t="s">
        <v>72</v>
      </c>
      <c r="AY6" t="s">
        <v>73</v>
      </c>
      <c r="AZ6" t="s">
        <v>74</v>
      </c>
      <c r="BA6" t="s">
        <v>75</v>
      </c>
      <c r="BB6" t="s">
        <v>76</v>
      </c>
      <c r="BC6" t="s">
        <v>77</v>
      </c>
      <c r="BD6" t="s">
        <v>78</v>
      </c>
      <c r="BE6" t="s">
        <v>79</v>
      </c>
      <c r="BF6" t="s">
        <v>80</v>
      </c>
      <c r="BG6" t="s">
        <v>81</v>
      </c>
      <c r="BH6" t="s">
        <v>82</v>
      </c>
      <c r="BI6" t="s">
        <v>83</v>
      </c>
      <c r="BJ6" t="s">
        <v>84</v>
      </c>
      <c r="BK6" t="s">
        <v>85</v>
      </c>
      <c r="BL6" t="s">
        <v>86</v>
      </c>
      <c r="BM6" t="s">
        <v>87</v>
      </c>
      <c r="BN6" t="s">
        <v>88</v>
      </c>
      <c r="BO6" t="s">
        <v>89</v>
      </c>
      <c r="BP6" t="s">
        <v>90</v>
      </c>
      <c r="BQ6" t="s">
        <v>91</v>
      </c>
      <c r="BR6" t="s">
        <v>92</v>
      </c>
      <c r="BS6" t="s">
        <v>93</v>
      </c>
      <c r="BT6" t="s">
        <v>94</v>
      </c>
      <c r="BU6" t="s">
        <v>95</v>
      </c>
      <c r="BV6" t="s">
        <v>96</v>
      </c>
    </row>
    <row r="7" spans="1:74" x14ac:dyDescent="0.25">
      <c r="B7" s="19">
        <f>Fotovoltaico!E11</f>
        <v>1398.67893</v>
      </c>
      <c r="C7" s="19">
        <f>Fotovoltaico!F11</f>
        <v>1399.9542300000001</v>
      </c>
      <c r="D7" s="19">
        <f>Fotovoltaico!G11</f>
        <v>1409.3241479999999</v>
      </c>
      <c r="E7" s="19">
        <f>Fotovoltaico!H11</f>
        <v>1419.8460570000002</v>
      </c>
      <c r="F7" s="19">
        <f>Fotovoltaico!I11</f>
        <v>1437.7268340000003</v>
      </c>
      <c r="G7" s="19">
        <f>Fotovoltaico!J11</f>
        <v>1457.2501020000002</v>
      </c>
      <c r="H7" s="19">
        <f>Fotovoltaico!K11</f>
        <v>1485.162288</v>
      </c>
      <c r="I7" s="19">
        <f>Fotovoltaico!L11</f>
        <v>1514.8402740000001</v>
      </c>
      <c r="J7" s="19">
        <f>Fotovoltaico!M11</f>
        <v>1548.4674689999999</v>
      </c>
      <c r="K7" s="19">
        <f>Fotovoltaico!N11</f>
        <v>1583.1247139999998</v>
      </c>
      <c r="L7" s="19">
        <f>Fotovoltaico!O11</f>
        <v>1624.8213180000002</v>
      </c>
      <c r="M7" s="19">
        <f>Fotovoltaico!P11</f>
        <v>1679.2709220000002</v>
      </c>
      <c r="N7" s="19">
        <f>Fotovoltaico!Q11</f>
        <v>1707.9944849999999</v>
      </c>
      <c r="O7" s="19">
        <f>Fotovoltaico!R11</f>
        <v>1748.4157889999999</v>
      </c>
      <c r="P7" s="19">
        <f>Fotovoltaico!S11</f>
        <v>1794.2578019999999</v>
      </c>
      <c r="Q7" s="19">
        <f>Fotovoltaico!T11</f>
        <v>1836.9844560000001</v>
      </c>
      <c r="R7" s="19">
        <f>Fotovoltaico!U11</f>
        <v>1880.15256</v>
      </c>
      <c r="S7" s="19">
        <f>Fotovoltaico!V11</f>
        <v>1922.879214</v>
      </c>
      <c r="T7" s="19">
        <f>Fotovoltaico!W11</f>
        <v>1966.7101770000002</v>
      </c>
      <c r="U7" s="19">
        <f>Fotovoltaico!X11</f>
        <v>2008.1124809999999</v>
      </c>
      <c r="V7" s="19">
        <f>Fotovoltaico!Y11</f>
        <v>2049.5638349999999</v>
      </c>
      <c r="W7" s="19">
        <f>Fotovoltaico!Z11</f>
        <v>2085.2511300000001</v>
      </c>
      <c r="X7" s="19">
        <f>Fotovoltaico!AA11</f>
        <v>2127.3162930000003</v>
      </c>
      <c r="Y7" s="19">
        <f>Fotovoltaico!AB11</f>
        <v>2161.1144789999998</v>
      </c>
      <c r="Z7" s="19">
        <f>Fotovoltaico!AC11</f>
        <v>2196.4345830000002</v>
      </c>
      <c r="AA7" s="19">
        <f>Fotovoltaico!AD11</f>
        <v>2228.4669690000001</v>
      </c>
      <c r="AB7" s="19">
        <f>Fotovoltaico!AE11</f>
        <v>2259.8378640000001</v>
      </c>
      <c r="AC7" s="19">
        <f>Fotovoltaico!AF11</f>
        <v>2286.7690499999999</v>
      </c>
      <c r="AD7" s="19">
        <f>Fotovoltaico!AG11</f>
        <v>2315.7603360000003</v>
      </c>
      <c r="AE7" s="19">
        <f>Fotovoltaico!AH11</f>
        <v>2336.9765130000001</v>
      </c>
      <c r="AF7" s="19">
        <f>Fotovoltaico!AI11</f>
        <v>2359.1007990000003</v>
      </c>
      <c r="AG7" s="19">
        <f>Fotovoltaico!AJ11</f>
        <v>2371.682808</v>
      </c>
      <c r="AH7" s="19">
        <f>Fotovoltaico!AK11</f>
        <v>2387.7977850000002</v>
      </c>
      <c r="AI7" s="19">
        <f>Fotovoltaico!AL11</f>
        <v>2397.583944</v>
      </c>
      <c r="AJ7" s="19">
        <f>Fotovoltaico!AM11</f>
        <v>2405.9728619999996</v>
      </c>
      <c r="AK7" s="19">
        <f>Fotovoltaico!AN11</f>
        <v>2409.4302030000003</v>
      </c>
      <c r="AL7" s="19">
        <f>Fotovoltaico!AO11</f>
        <v>2411.0740620000006</v>
      </c>
      <c r="AM7" s="19">
        <f>Fotovoltaico!AP11</f>
        <v>2409.7987620000004</v>
      </c>
      <c r="AN7" s="19">
        <f>Fotovoltaico!AQ11</f>
        <v>2403.053703</v>
      </c>
      <c r="AO7" s="19">
        <f>Fotovoltaico!AR11</f>
        <v>2395.5728939999999</v>
      </c>
      <c r="AP7" s="19">
        <f>Fotovoltaico!AS11</f>
        <v>2383.112826</v>
      </c>
      <c r="AQ7" s="19">
        <f>Fotovoltaico!AT11</f>
        <v>2368.3474080000001</v>
      </c>
      <c r="AR7" s="19">
        <f>Fotovoltaico!AU11</f>
        <v>2352.11049</v>
      </c>
      <c r="AS7" s="19">
        <f>Fotovoltaico!AV11</f>
        <v>2327.1903539999998</v>
      </c>
      <c r="AT7" s="19">
        <f>Fotovoltaico!AW11</f>
        <v>2305.9741770000001</v>
      </c>
      <c r="AU7" s="19">
        <f>Fotovoltaico!AX11</f>
        <v>2281.8388410000002</v>
      </c>
      <c r="AV7" s="19">
        <f>Fotovoltaico!AY11</f>
        <v>2250.0517049999999</v>
      </c>
      <c r="AW7" s="19">
        <f>Fotovoltaico!AZ11</f>
        <v>2218.6808099999998</v>
      </c>
      <c r="AX7" s="19">
        <f>Fotovoltaico!BA11</f>
        <v>2186.648424</v>
      </c>
      <c r="AY7" s="19">
        <f>Fotovoltaico!BB11</f>
        <v>2150.2982700000002</v>
      </c>
      <c r="AZ7" s="19">
        <f>Fotovoltaico!BC11</f>
        <v>2113.5809250000002</v>
      </c>
      <c r="BA7" s="19">
        <f>Fotovoltaico!BD11</f>
        <v>2074.9254210000004</v>
      </c>
      <c r="BB7" s="19">
        <f>Fotovoltaico!BE11</f>
        <v>2036.442276</v>
      </c>
      <c r="BC7" s="19">
        <f>Fotovoltaico!BF11</f>
        <v>1996.020972</v>
      </c>
      <c r="BD7" s="19">
        <f>Fotovoltaico!BG11</f>
        <v>1953.5886180000002</v>
      </c>
      <c r="BE7" s="19">
        <f>Fotovoltaico!BH11</f>
        <v>1911.523455</v>
      </c>
      <c r="BF7" s="19">
        <f>Fotovoltaico!BI11</f>
        <v>1873.5056010000001</v>
      </c>
      <c r="BG7" s="19">
        <f>Fotovoltaico!BJ11</f>
        <v>1826.9039969999999</v>
      </c>
      <c r="BH7" s="19">
        <f>Fotovoltaico!BK11</f>
        <v>1780.0319339999999</v>
      </c>
      <c r="BI7" s="19">
        <f>Fotovoltaico!BL11</f>
        <v>1739.3653800000002</v>
      </c>
      <c r="BJ7" s="19">
        <f>Fotovoltaico!BM11</f>
        <v>1695.2891669999999</v>
      </c>
      <c r="BK7" s="19">
        <f>Fotovoltaico!BN11</f>
        <v>1654.1321129999999</v>
      </c>
      <c r="BL7" s="19">
        <f>Fotovoltaico!BO11</f>
        <v>1614.0051089999999</v>
      </c>
      <c r="BM7" s="19">
        <f>Fotovoltaico!BP11</f>
        <v>1576.3796550000002</v>
      </c>
      <c r="BN7" s="19">
        <f>Fotovoltaico!BQ11</f>
        <v>1539.95661</v>
      </c>
      <c r="BO7" s="19">
        <f>Fotovoltaico!BR11</f>
        <v>1507.065165</v>
      </c>
      <c r="BP7" s="19">
        <f>Fotovoltaico!BS11</f>
        <v>1479.4472789999998</v>
      </c>
      <c r="BQ7" s="19">
        <f>Fotovoltaico!BT11</f>
        <v>1454.2090020000001</v>
      </c>
      <c r="BR7" s="19">
        <f>Fotovoltaico!BU11</f>
        <v>1433.0418750000001</v>
      </c>
      <c r="BS7" s="19">
        <f>Fotovoltaico!BV11</f>
        <v>1417.8350070000001</v>
      </c>
      <c r="BT7" s="19">
        <f>Fotovoltaico!BW11</f>
        <v>1406.283048</v>
      </c>
      <c r="BU7" s="19">
        <f>Fotovoltaico!BX11</f>
        <v>1399.9542300000001</v>
      </c>
      <c r="BV7" s="19">
        <f>Fotovoltaico!BY11</f>
        <v>1398.67893</v>
      </c>
    </row>
    <row r="10" spans="1:74" x14ac:dyDescent="0.25">
      <c r="B10" t="s">
        <v>115</v>
      </c>
    </row>
    <row r="11" spans="1:74" x14ac:dyDescent="0.25">
      <c r="A11" t="s">
        <v>114</v>
      </c>
      <c r="B11" t="s">
        <v>24</v>
      </c>
      <c r="C11" t="s">
        <v>25</v>
      </c>
      <c r="D11" t="s">
        <v>26</v>
      </c>
      <c r="E11" t="s">
        <v>27</v>
      </c>
      <c r="F11" t="s">
        <v>28</v>
      </c>
      <c r="G11" t="s">
        <v>29</v>
      </c>
      <c r="H11" t="s">
        <v>30</v>
      </c>
      <c r="I11" t="s">
        <v>31</v>
      </c>
      <c r="J11" t="s">
        <v>32</v>
      </c>
      <c r="K11" t="s">
        <v>33</v>
      </c>
      <c r="L11" t="s">
        <v>34</v>
      </c>
      <c r="M11" t="s">
        <v>35</v>
      </c>
      <c r="N11" t="s">
        <v>36</v>
      </c>
      <c r="O11" t="s">
        <v>37</v>
      </c>
      <c r="P11" t="s">
        <v>38</v>
      </c>
      <c r="Q11" t="s">
        <v>39</v>
      </c>
      <c r="R11" t="s">
        <v>40</v>
      </c>
      <c r="S11" t="s">
        <v>41</v>
      </c>
      <c r="T11" t="s">
        <v>42</v>
      </c>
      <c r="U11" t="s">
        <v>43</v>
      </c>
      <c r="V11" t="s">
        <v>44</v>
      </c>
      <c r="W11" t="s">
        <v>45</v>
      </c>
      <c r="X11" t="s">
        <v>46</v>
      </c>
      <c r="Y11" t="s">
        <v>47</v>
      </c>
      <c r="Z11" t="s">
        <v>48</v>
      </c>
      <c r="AA11" t="s">
        <v>49</v>
      </c>
      <c r="AB11" t="s">
        <v>50</v>
      </c>
      <c r="AC11" t="s">
        <v>51</v>
      </c>
      <c r="AD11" t="s">
        <v>52</v>
      </c>
      <c r="AE11" t="s">
        <v>53</v>
      </c>
      <c r="AF11" t="s">
        <v>54</v>
      </c>
      <c r="AG11" t="s">
        <v>55</v>
      </c>
      <c r="AH11" t="s">
        <v>56</v>
      </c>
      <c r="AI11" t="s">
        <v>57</v>
      </c>
      <c r="AJ11" t="s">
        <v>58</v>
      </c>
      <c r="AK11" t="s">
        <v>59</v>
      </c>
      <c r="AL11" t="s">
        <v>60</v>
      </c>
      <c r="AM11" t="s">
        <v>61</v>
      </c>
      <c r="AN11" t="s">
        <v>62</v>
      </c>
      <c r="AO11" t="s">
        <v>63</v>
      </c>
      <c r="AP11" t="s">
        <v>64</v>
      </c>
      <c r="AQ11" t="s">
        <v>65</v>
      </c>
      <c r="AR11" t="s">
        <v>66</v>
      </c>
      <c r="AS11" t="s">
        <v>67</v>
      </c>
      <c r="AT11" t="s">
        <v>68</v>
      </c>
      <c r="AU11" t="s">
        <v>69</v>
      </c>
      <c r="AV11" t="s">
        <v>70</v>
      </c>
      <c r="AW11" t="s">
        <v>71</v>
      </c>
      <c r="AX11" t="s">
        <v>72</v>
      </c>
      <c r="AY11" t="s">
        <v>73</v>
      </c>
      <c r="AZ11" t="s">
        <v>74</v>
      </c>
      <c r="BA11" t="s">
        <v>75</v>
      </c>
      <c r="BB11" t="s">
        <v>76</v>
      </c>
      <c r="BC11" t="s">
        <v>77</v>
      </c>
      <c r="BD11" t="s">
        <v>78</v>
      </c>
      <c r="BE11" t="s">
        <v>79</v>
      </c>
      <c r="BF11" t="s">
        <v>80</v>
      </c>
      <c r="BG11" t="s">
        <v>81</v>
      </c>
      <c r="BH11" t="s">
        <v>82</v>
      </c>
      <c r="BI11" t="s">
        <v>83</v>
      </c>
      <c r="BJ11" t="s">
        <v>84</v>
      </c>
      <c r="BK11" t="s">
        <v>85</v>
      </c>
      <c r="BL11" t="s">
        <v>86</v>
      </c>
      <c r="BM11" t="s">
        <v>87</v>
      </c>
      <c r="BN11" t="s">
        <v>88</v>
      </c>
      <c r="BO11" t="s">
        <v>89</v>
      </c>
      <c r="BP11" t="s">
        <v>90</v>
      </c>
      <c r="BQ11" t="s">
        <v>91</v>
      </c>
      <c r="BR11" t="s">
        <v>92</v>
      </c>
      <c r="BS11" t="s">
        <v>93</v>
      </c>
      <c r="BT11" t="s">
        <v>94</v>
      </c>
      <c r="BU11" t="s">
        <v>95</v>
      </c>
      <c r="BV11" t="s">
        <v>96</v>
      </c>
    </row>
    <row r="12" spans="1:74" x14ac:dyDescent="0.25">
      <c r="A12">
        <v>0</v>
      </c>
      <c r="B12" s="35">
        <f t="shared" ref="B12:K14" ca="1" si="0">OFFSET($AL$7,0,-$A12)+OFFSET(B$3,0,$A12)</f>
        <v>3991.9557026250004</v>
      </c>
      <c r="C12" s="35">
        <f t="shared" ca="1" si="0"/>
        <v>4020.6098183812082</v>
      </c>
      <c r="D12" s="35">
        <f t="shared" ca="1" si="0"/>
        <v>4037.014395167093</v>
      </c>
      <c r="E12" s="35">
        <f t="shared" ca="1" si="0"/>
        <v>4041.0445842479608</v>
      </c>
      <c r="F12" s="35">
        <f t="shared" ca="1" si="0"/>
        <v>4032.6697134514106</v>
      </c>
      <c r="G12" s="35">
        <f t="shared" ca="1" si="0"/>
        <v>4011.9535206010905</v>
      </c>
      <c r="H12" s="35">
        <f t="shared" ca="1" si="0"/>
        <v>3979.0536684333706</v>
      </c>
      <c r="I12" s="35">
        <f t="shared" ca="1" si="0"/>
        <v>3934.2205446887201</v>
      </c>
      <c r="J12" s="35">
        <f t="shared" ca="1" si="0"/>
        <v>3877.7953565098169</v>
      </c>
      <c r="K12" s="35">
        <f t="shared" ca="1" si="0"/>
        <v>3810.2075336491621</v>
      </c>
      <c r="L12" s="35">
        <f t="shared" ref="L12:U14" ca="1" si="1">OFFSET($AL$7,0,-$A12)+OFFSET(L$3,0,$A12)</f>
        <v>3731.9714602493691</v>
      </c>
      <c r="M12" s="35">
        <f t="shared" ca="1" si="1"/>
        <v>3643.6825600692418</v>
      </c>
      <c r="N12" s="35">
        <f t="shared" ca="1" si="1"/>
        <v>3546.012764949448</v>
      </c>
      <c r="O12" s="35">
        <f t="shared" ca="1" si="1"/>
        <v>3439.705401005484</v>
      </c>
      <c r="P12" s="35">
        <f t="shared" ca="1" si="1"/>
        <v>3325.5695314671038</v>
      </c>
      <c r="Q12" s="35">
        <f t="shared" ca="1" si="1"/>
        <v>3204.4737992186174</v>
      </c>
      <c r="R12" s="35">
        <f t="shared" ca="1" si="1"/>
        <v>3077.3398159020376</v>
      </c>
      <c r="S12" s="35">
        <f t="shared" ca="1" si="1"/>
        <v>2945.1351478960019</v>
      </c>
      <c r="T12" s="35">
        <f t="shared" ca="1" si="1"/>
        <v>2808.8659525513976</v>
      </c>
      <c r="U12" s="35">
        <f t="shared" ca="1" si="1"/>
        <v>2986.0763565040597</v>
      </c>
      <c r="V12" s="35">
        <f t="shared" ref="V12:AK14" ca="1" si="2">OFFSET($AL$7,0,-$A12)+OFFSET(V$3,0,$A12)</f>
        <v>3158.9106457996681</v>
      </c>
      <c r="W12" s="35">
        <f t="shared" ca="1" si="2"/>
        <v>3326.0534471364854</v>
      </c>
      <c r="X12" s="35">
        <f t="shared" ca="1" si="2"/>
        <v>3486.2327028727568</v>
      </c>
      <c r="Y12" s="35">
        <f t="shared" ca="1" si="2"/>
        <v>3638.2293521534484</v>
      </c>
      <c r="Z12" s="35">
        <f t="shared" ca="1" si="2"/>
        <v>3780.8866086994499</v>
      </c>
      <c r="AA12" s="35">
        <f t="shared" ca="1" si="2"/>
        <v>3913.1187646496383</v>
      </c>
      <c r="AB12" s="35">
        <f t="shared" ca="1" si="2"/>
        <v>4033.9194534532744</v>
      </c>
      <c r="AC12" s="35">
        <f t="shared" ca="1" si="2"/>
        <v>4142.3693089271119</v>
      </c>
      <c r="AD12" s="35">
        <f t="shared" ca="1" si="2"/>
        <v>4237.642962187183</v>
      </c>
      <c r="AE12" s="35">
        <f t="shared" ca="1" si="2"/>
        <v>4319.0153232043722</v>
      </c>
      <c r="AF12" s="35">
        <f t="shared" ca="1" si="2"/>
        <v>4385.8670991773652</v>
      </c>
      <c r="AG12" s="35">
        <f t="shared" ca="1" si="2"/>
        <v>4437.6895077248</v>
      </c>
      <c r="AH12" s="35">
        <f t="shared" ca="1" si="2"/>
        <v>4474.0881490264073</v>
      </c>
      <c r="AI12" s="35">
        <f t="shared" ca="1" si="2"/>
        <v>4494.7860074437776</v>
      </c>
      <c r="AJ12" s="35">
        <f t="shared" ca="1" si="2"/>
        <v>4499.6255597766494</v>
      </c>
      <c r="AK12" s="35">
        <f>Sole[0]+Vento[-5]</f>
        <v>4488.5699741095668</v>
      </c>
      <c r="AL12" s="35">
        <f>Sole[0]+Vento[0]</f>
        <v>4461.7033901250015</v>
      </c>
      <c r="AM12" s="35">
        <f t="shared" ref="AM12:AV13" ca="1" si="3">OFFSET($AL$7,0,$A12)+OFFSET(AM$3,0,-$A12)</f>
        <v>4488.5699741095668</v>
      </c>
      <c r="AN12" s="35">
        <f t="shared" ca="1" si="3"/>
        <v>4499.6255597766494</v>
      </c>
      <c r="AO12" s="35">
        <f t="shared" ca="1" si="3"/>
        <v>4494.7860074437776</v>
      </c>
      <c r="AP12" s="35">
        <f t="shared" ca="1" si="3"/>
        <v>4474.0881490264073</v>
      </c>
      <c r="AQ12" s="35">
        <f t="shared" ca="1" si="3"/>
        <v>4437.6895077248</v>
      </c>
      <c r="AR12" s="35">
        <f t="shared" ca="1" si="3"/>
        <v>4385.8670991773652</v>
      </c>
      <c r="AS12" s="35">
        <f t="shared" ca="1" si="3"/>
        <v>4319.0153232043722</v>
      </c>
      <c r="AT12" s="35">
        <f t="shared" ca="1" si="3"/>
        <v>4237.642962187183</v>
      </c>
      <c r="AU12" s="35">
        <f t="shared" ca="1" si="3"/>
        <v>4142.3693089271119</v>
      </c>
      <c r="AV12" s="35">
        <f t="shared" ca="1" si="3"/>
        <v>4033.9194534532744</v>
      </c>
      <c r="AW12" s="35">
        <f t="shared" ref="AW12:BF13" ca="1" si="4">OFFSET($AL$7,0,$A12)+OFFSET(AW$3,0,-$A12)</f>
        <v>3913.1187646496383</v>
      </c>
      <c r="AX12" s="35">
        <f t="shared" ca="1" si="4"/>
        <v>3780.8866086994499</v>
      </c>
      <c r="AY12" s="35">
        <f t="shared" ca="1" si="4"/>
        <v>3638.2293521534484</v>
      </c>
      <c r="AZ12" s="35">
        <f t="shared" ca="1" si="4"/>
        <v>3486.2327028727568</v>
      </c>
      <c r="BA12" s="35">
        <f t="shared" ca="1" si="4"/>
        <v>3326.0534471364854</v>
      </c>
      <c r="BB12" s="35">
        <f t="shared" ca="1" si="4"/>
        <v>3158.9106457996681</v>
      </c>
      <c r="BC12" s="35">
        <f t="shared" ca="1" si="4"/>
        <v>2986.0763565040597</v>
      </c>
      <c r="BD12" s="35">
        <f t="shared" ca="1" si="4"/>
        <v>2808.8659525513976</v>
      </c>
      <c r="BE12" s="35">
        <f t="shared" ca="1" si="4"/>
        <v>2945.1351478960023</v>
      </c>
      <c r="BF12" s="35">
        <f t="shared" ca="1" si="4"/>
        <v>3077.339815902038</v>
      </c>
      <c r="BG12" s="35">
        <f t="shared" ref="BG12:BP13" ca="1" si="5">OFFSET($AL$7,0,$A12)+OFFSET(BG$3,0,-$A12)</f>
        <v>3204.4737992186183</v>
      </c>
      <c r="BH12" s="35">
        <f t="shared" ca="1" si="5"/>
        <v>3325.5695314671048</v>
      </c>
      <c r="BI12" s="35">
        <f t="shared" ca="1" si="5"/>
        <v>3439.7054010054849</v>
      </c>
      <c r="BJ12" s="35">
        <f t="shared" ca="1" si="5"/>
        <v>3546.0127649494489</v>
      </c>
      <c r="BK12" s="35">
        <f t="shared" ca="1" si="5"/>
        <v>3643.6825600692428</v>
      </c>
      <c r="BL12" s="35">
        <f t="shared" ca="1" si="5"/>
        <v>3731.9714602493696</v>
      </c>
      <c r="BM12" s="35">
        <f t="shared" ca="1" si="5"/>
        <v>3810.2075336491625</v>
      </c>
      <c r="BN12" s="35">
        <f t="shared" ca="1" si="5"/>
        <v>3877.7953565098169</v>
      </c>
      <c r="BO12" s="35">
        <f t="shared" ca="1" si="5"/>
        <v>3934.2205446887201</v>
      </c>
      <c r="BP12" s="35">
        <f t="shared" ca="1" si="5"/>
        <v>3979.0536684333701</v>
      </c>
      <c r="BQ12" s="35">
        <f t="shared" ref="BQ12:BV13" ca="1" si="6">OFFSET($AL$7,0,$A12)+OFFSET(BQ$3,0,-$A12)</f>
        <v>4011.9535206010905</v>
      </c>
      <c r="BR12" s="35">
        <f t="shared" ca="1" si="6"/>
        <v>4032.6697134514106</v>
      </c>
      <c r="BS12" s="35">
        <f t="shared" ca="1" si="6"/>
        <v>4041.0445842479603</v>
      </c>
      <c r="BT12" s="35">
        <f t="shared" ca="1" si="6"/>
        <v>4037.0143951670934</v>
      </c>
      <c r="BU12" s="35">
        <f t="shared" ca="1" si="6"/>
        <v>4020.6098183812082</v>
      </c>
      <c r="BV12" s="35">
        <f t="shared" ca="1" si="6"/>
        <v>3991.9557026250004</v>
      </c>
    </row>
    <row r="13" spans="1:74" x14ac:dyDescent="0.25">
      <c r="A13">
        <v>1</v>
      </c>
      <c r="B13" s="35">
        <f t="shared" ca="1" si="0"/>
        <v>4018.9659593812075</v>
      </c>
      <c r="C13" s="35">
        <f t="shared" ca="1" si="0"/>
        <v>4035.3705361670927</v>
      </c>
      <c r="D13" s="35">
        <f t="shared" ca="1" si="0"/>
        <v>4039.4007252479605</v>
      </c>
      <c r="E13" s="35">
        <f t="shared" ca="1" si="0"/>
        <v>4031.0258544514109</v>
      </c>
      <c r="F13" s="35">
        <f t="shared" ca="1" si="0"/>
        <v>4010.3096616010907</v>
      </c>
      <c r="G13" s="35">
        <f t="shared" ca="1" si="0"/>
        <v>3977.4098094333704</v>
      </c>
      <c r="H13" s="35">
        <f t="shared" ca="1" si="0"/>
        <v>3932.5766856887194</v>
      </c>
      <c r="I13" s="35">
        <f t="shared" ca="1" si="0"/>
        <v>3876.1514975098162</v>
      </c>
      <c r="J13" s="35">
        <f t="shared" ca="1" si="0"/>
        <v>3808.5636746491618</v>
      </c>
      <c r="K13" s="35">
        <f t="shared" ca="1" si="0"/>
        <v>3730.3276012493689</v>
      </c>
      <c r="L13" s="35">
        <f t="shared" ca="1" si="1"/>
        <v>3642.0387010692411</v>
      </c>
      <c r="M13" s="35">
        <f t="shared" ca="1" si="1"/>
        <v>3544.3689059494482</v>
      </c>
      <c r="N13" s="35">
        <f t="shared" ca="1" si="1"/>
        <v>3438.0615420054837</v>
      </c>
      <c r="O13" s="35">
        <f t="shared" ca="1" si="1"/>
        <v>3323.9256724671036</v>
      </c>
      <c r="P13" s="35">
        <f t="shared" ca="1" si="1"/>
        <v>3202.8299402186167</v>
      </c>
      <c r="Q13" s="35">
        <f t="shared" ca="1" si="1"/>
        <v>3075.6959569020373</v>
      </c>
      <c r="R13" s="35">
        <f t="shared" ca="1" si="1"/>
        <v>2943.4912888960016</v>
      </c>
      <c r="S13" s="35">
        <f t="shared" ca="1" si="1"/>
        <v>2807.2220935513969</v>
      </c>
      <c r="T13" s="35">
        <f t="shared" ca="1" si="1"/>
        <v>2984.432497504059</v>
      </c>
      <c r="U13" s="35">
        <f t="shared" ca="1" si="1"/>
        <v>3157.2667867996679</v>
      </c>
      <c r="V13" s="35">
        <f t="shared" ca="1" si="2"/>
        <v>3324.4095881364856</v>
      </c>
      <c r="W13" s="35">
        <f t="shared" ca="1" si="2"/>
        <v>3484.5888438727561</v>
      </c>
      <c r="X13" s="35">
        <f t="shared" ca="1" si="2"/>
        <v>3636.5854931534482</v>
      </c>
      <c r="Y13" s="35">
        <f t="shared" ca="1" si="2"/>
        <v>3779.2427496994496</v>
      </c>
      <c r="Z13" s="35">
        <f t="shared" ca="1" si="2"/>
        <v>3911.474905649638</v>
      </c>
      <c r="AA13" s="35">
        <f t="shared" ca="1" si="2"/>
        <v>4032.2755944532742</v>
      </c>
      <c r="AB13" s="35">
        <f t="shared" ca="1" si="2"/>
        <v>4140.7254499271121</v>
      </c>
      <c r="AC13" s="35">
        <f t="shared" ca="1" si="2"/>
        <v>4235.9991031871823</v>
      </c>
      <c r="AD13" s="35">
        <f t="shared" ca="1" si="2"/>
        <v>4317.3714642043724</v>
      </c>
      <c r="AE13" s="35">
        <f t="shared" ca="1" si="2"/>
        <v>4384.2232401773654</v>
      </c>
      <c r="AF13" s="35">
        <f t="shared" ca="1" si="2"/>
        <v>4436.0456487248002</v>
      </c>
      <c r="AG13" s="35">
        <f t="shared" ca="1" si="2"/>
        <v>4472.4442900264066</v>
      </c>
      <c r="AH13" s="35">
        <f t="shared" ca="1" si="2"/>
        <v>4493.1421484437778</v>
      </c>
      <c r="AI13" s="35">
        <f t="shared" ca="1" si="2"/>
        <v>4497.9817007766487</v>
      </c>
      <c r="AJ13" s="35">
        <f t="shared" ca="1" si="2"/>
        <v>4486.926115109567</v>
      </c>
      <c r="AK13" s="35">
        <f t="shared" ca="1" si="2"/>
        <v>4460.0595311250017</v>
      </c>
      <c r="AL13" s="35"/>
      <c r="AM13" s="35">
        <f t="shared" ca="1" si="3"/>
        <v>4460.4280901250013</v>
      </c>
      <c r="AN13" s="35">
        <f t="shared" ca="1" si="3"/>
        <v>4487.2946741095666</v>
      </c>
      <c r="AO13" s="35">
        <f t="shared" ca="1" si="3"/>
        <v>4498.3502597766492</v>
      </c>
      <c r="AP13" s="35">
        <f t="shared" ca="1" si="3"/>
        <v>4493.5107074437783</v>
      </c>
      <c r="AQ13" s="35">
        <f t="shared" ca="1" si="3"/>
        <v>4472.8128490264062</v>
      </c>
      <c r="AR13" s="35">
        <f t="shared" ca="1" si="3"/>
        <v>4436.4142077247998</v>
      </c>
      <c r="AS13" s="35">
        <f t="shared" ca="1" si="3"/>
        <v>4384.5917991773649</v>
      </c>
      <c r="AT13" s="35">
        <f t="shared" ca="1" si="3"/>
        <v>4317.7400232043719</v>
      </c>
      <c r="AU13" s="35">
        <f t="shared" ca="1" si="3"/>
        <v>4236.3676621871818</v>
      </c>
      <c r="AV13" s="35">
        <f t="shared" ca="1" si="3"/>
        <v>4141.0940089271116</v>
      </c>
      <c r="AW13" s="35">
        <f t="shared" ca="1" si="4"/>
        <v>4032.6441534532742</v>
      </c>
      <c r="AX13" s="35">
        <f t="shared" ca="1" si="4"/>
        <v>3911.843464649638</v>
      </c>
      <c r="AY13" s="35">
        <f t="shared" ca="1" si="4"/>
        <v>3779.6113086994496</v>
      </c>
      <c r="AZ13" s="35">
        <f t="shared" ca="1" si="4"/>
        <v>3636.9540521534482</v>
      </c>
      <c r="BA13" s="35">
        <f t="shared" ca="1" si="4"/>
        <v>3484.9574028727566</v>
      </c>
      <c r="BB13" s="35">
        <f t="shared" ca="1" si="4"/>
        <v>3324.7781471364851</v>
      </c>
      <c r="BC13" s="35">
        <f t="shared" ca="1" si="4"/>
        <v>3157.6353457996679</v>
      </c>
      <c r="BD13" s="35">
        <f t="shared" ca="1" si="4"/>
        <v>2984.8010565040595</v>
      </c>
      <c r="BE13" s="35">
        <f t="shared" ca="1" si="4"/>
        <v>2807.5906525513974</v>
      </c>
      <c r="BF13" s="35">
        <f t="shared" ca="1" si="4"/>
        <v>2943.8598478960021</v>
      </c>
      <c r="BG13" s="35">
        <f t="shared" ca="1" si="5"/>
        <v>3076.0645159020378</v>
      </c>
      <c r="BH13" s="35">
        <f t="shared" ca="1" si="5"/>
        <v>3203.1984992186181</v>
      </c>
      <c r="BI13" s="35">
        <f t="shared" ca="1" si="5"/>
        <v>3324.2942314671045</v>
      </c>
      <c r="BJ13" s="35">
        <f t="shared" ca="1" si="5"/>
        <v>3438.4301010054846</v>
      </c>
      <c r="BK13" s="35">
        <f t="shared" ca="1" si="5"/>
        <v>3544.7374649494486</v>
      </c>
      <c r="BL13" s="35">
        <f t="shared" ca="1" si="5"/>
        <v>3642.4072600692425</v>
      </c>
      <c r="BM13" s="35">
        <f t="shared" ca="1" si="5"/>
        <v>3730.6961602493693</v>
      </c>
      <c r="BN13" s="35">
        <f t="shared" ca="1" si="5"/>
        <v>3808.9322336491623</v>
      </c>
      <c r="BO13" s="35">
        <f t="shared" ca="1" si="5"/>
        <v>3876.5200565098166</v>
      </c>
      <c r="BP13" s="35">
        <f t="shared" ca="1" si="5"/>
        <v>3932.9452446887199</v>
      </c>
      <c r="BQ13" s="35">
        <f t="shared" ca="1" si="6"/>
        <v>3977.7783684333699</v>
      </c>
      <c r="BR13" s="35">
        <f t="shared" ca="1" si="6"/>
        <v>4010.6782206010903</v>
      </c>
      <c r="BS13" s="35">
        <f t="shared" ca="1" si="6"/>
        <v>4031.3944134514104</v>
      </c>
      <c r="BT13" s="35">
        <f t="shared" ca="1" si="6"/>
        <v>4039.7692842479601</v>
      </c>
      <c r="BU13" s="35">
        <f t="shared" ca="1" si="6"/>
        <v>4035.7390951670932</v>
      </c>
      <c r="BV13" s="35">
        <f t="shared" ca="1" si="6"/>
        <v>4019.334518381208</v>
      </c>
    </row>
    <row r="14" spans="1:74" x14ac:dyDescent="0.25">
      <c r="A14">
        <v>2</v>
      </c>
      <c r="B14" s="35">
        <f t="shared" ca="1" si="0"/>
        <v>4031.913195167092</v>
      </c>
      <c r="C14" s="35">
        <f t="shared" ca="1" si="0"/>
        <v>4035.9433842479598</v>
      </c>
      <c r="D14" s="35">
        <f t="shared" ca="1" si="0"/>
        <v>4027.5685134514097</v>
      </c>
      <c r="E14" s="35">
        <f t="shared" ca="1" si="0"/>
        <v>4006.8523206010896</v>
      </c>
      <c r="F14" s="35">
        <f t="shared" ca="1" si="0"/>
        <v>3973.9524684333696</v>
      </c>
      <c r="G14" s="35">
        <f t="shared" ca="1" si="0"/>
        <v>3929.1193446887191</v>
      </c>
      <c r="H14" s="35">
        <f t="shared" ca="1" si="0"/>
        <v>3872.6941565098159</v>
      </c>
      <c r="I14" s="35">
        <f t="shared" ca="1" si="0"/>
        <v>3805.1063336491611</v>
      </c>
      <c r="J14" s="35">
        <f t="shared" ca="1" si="0"/>
        <v>3726.8702602493681</v>
      </c>
      <c r="K14" s="35">
        <f t="shared" ca="1" si="0"/>
        <v>3638.5813600692409</v>
      </c>
      <c r="L14" s="35">
        <f t="shared" ca="1" si="1"/>
        <v>3540.911564949447</v>
      </c>
      <c r="M14" s="35">
        <f t="shared" ca="1" si="1"/>
        <v>3434.604201005483</v>
      </c>
      <c r="N14" s="35">
        <f t="shared" ca="1" si="1"/>
        <v>3320.4683314671029</v>
      </c>
      <c r="O14" s="35">
        <f t="shared" ca="1" si="1"/>
        <v>3199.3725992186164</v>
      </c>
      <c r="P14" s="35">
        <f t="shared" ca="1" si="1"/>
        <v>3072.2386159020366</v>
      </c>
      <c r="Q14" s="35">
        <f t="shared" ca="1" si="1"/>
        <v>2940.0339478960009</v>
      </c>
      <c r="R14" s="35">
        <f t="shared" ca="1" si="1"/>
        <v>2803.7647525513967</v>
      </c>
      <c r="S14" s="35">
        <f t="shared" ca="1" si="1"/>
        <v>2980.9751565040588</v>
      </c>
      <c r="T14" s="35">
        <f t="shared" ca="1" si="1"/>
        <v>3153.8094457996672</v>
      </c>
      <c r="U14" s="35">
        <f t="shared" ca="1" si="1"/>
        <v>3320.9522471364844</v>
      </c>
      <c r="V14" s="35">
        <f t="shared" ca="1" si="2"/>
        <v>3481.1315028727558</v>
      </c>
      <c r="W14" s="35">
        <f t="shared" ca="1" si="2"/>
        <v>3633.1281521534474</v>
      </c>
      <c r="X14" s="35">
        <f t="shared" ca="1" si="2"/>
        <v>3775.7854086994489</v>
      </c>
      <c r="Y14" s="35">
        <f t="shared" ca="1" si="2"/>
        <v>3908.0175646496373</v>
      </c>
      <c r="Z14" s="35">
        <f t="shared" ca="1" si="2"/>
        <v>4028.8182534532734</v>
      </c>
      <c r="AA14" s="35">
        <f t="shared" ca="1" si="2"/>
        <v>4137.2681089271109</v>
      </c>
      <c r="AB14" s="35">
        <f t="shared" ca="1" si="2"/>
        <v>4232.541762187182</v>
      </c>
      <c r="AC14" s="35">
        <f t="shared" ca="1" si="2"/>
        <v>4313.9141232043712</v>
      </c>
      <c r="AD14" s="35">
        <f t="shared" ca="1" si="2"/>
        <v>4380.7658991773642</v>
      </c>
      <c r="AE14" s="35">
        <f t="shared" ca="1" si="2"/>
        <v>4432.5883077247991</v>
      </c>
      <c r="AF14" s="35">
        <f t="shared" ca="1" si="2"/>
        <v>4468.9869490264064</v>
      </c>
      <c r="AG14" s="35">
        <f t="shared" ca="1" si="2"/>
        <v>4489.6848074437767</v>
      </c>
      <c r="AH14" s="35">
        <f t="shared" ca="1" si="2"/>
        <v>4494.5243597766485</v>
      </c>
      <c r="AI14" s="35">
        <f t="shared" ca="1" si="2"/>
        <v>4483.4687741095659</v>
      </c>
      <c r="AJ14" s="35">
        <f t="shared" ca="1" si="2"/>
        <v>4456.6021901250006</v>
      </c>
      <c r="AK14" s="35"/>
      <c r="AL14" s="35"/>
      <c r="AM14" s="35"/>
      <c r="AN14" s="35">
        <f t="shared" ref="AN14:BV14" ca="1" si="7">OFFSET($AL$7,0,$A14)+OFFSET(AN$3,0,-$A14)</f>
        <v>4453.6830311250014</v>
      </c>
      <c r="AO14" s="35">
        <f t="shared" ca="1" si="7"/>
        <v>4480.5496151095667</v>
      </c>
      <c r="AP14" s="35">
        <f t="shared" ca="1" si="7"/>
        <v>4491.6052007766484</v>
      </c>
      <c r="AQ14" s="35">
        <f t="shared" ca="1" si="7"/>
        <v>4486.7656484437775</v>
      </c>
      <c r="AR14" s="35">
        <f t="shared" ca="1" si="7"/>
        <v>4466.0677900264063</v>
      </c>
      <c r="AS14" s="35">
        <f t="shared" ca="1" si="7"/>
        <v>4429.6691487247999</v>
      </c>
      <c r="AT14" s="35">
        <f t="shared" ca="1" si="7"/>
        <v>4377.8467401773651</v>
      </c>
      <c r="AU14" s="35">
        <f t="shared" ca="1" si="7"/>
        <v>4310.9949642043721</v>
      </c>
      <c r="AV14" s="35">
        <f t="shared" ca="1" si="7"/>
        <v>4229.622603187182</v>
      </c>
      <c r="AW14" s="35">
        <f t="shared" ca="1" si="7"/>
        <v>4134.3489499271118</v>
      </c>
      <c r="AX14" s="35">
        <f t="shared" ca="1" si="7"/>
        <v>4025.8990944532738</v>
      </c>
      <c r="AY14" s="35">
        <f t="shared" ca="1" si="7"/>
        <v>3905.0984056496377</v>
      </c>
      <c r="AZ14" s="35">
        <f t="shared" ca="1" si="7"/>
        <v>3772.8662496994493</v>
      </c>
      <c r="BA14" s="35">
        <f t="shared" ca="1" si="7"/>
        <v>3630.2089931534479</v>
      </c>
      <c r="BB14" s="35">
        <f t="shared" ca="1" si="7"/>
        <v>3478.2123438727558</v>
      </c>
      <c r="BC14" s="35">
        <f t="shared" ca="1" si="7"/>
        <v>3318.0330881364853</v>
      </c>
      <c r="BD14" s="35">
        <f t="shared" ca="1" si="7"/>
        <v>3150.8902867996676</v>
      </c>
      <c r="BE14" s="35">
        <f t="shared" ca="1" si="7"/>
        <v>2978.0559975040587</v>
      </c>
      <c r="BF14" s="35">
        <f t="shared" ca="1" si="7"/>
        <v>2800.8455935513971</v>
      </c>
      <c r="BG14" s="35">
        <f t="shared" ca="1" si="7"/>
        <v>2937.1147888960022</v>
      </c>
      <c r="BH14" s="35">
        <f t="shared" ca="1" si="7"/>
        <v>3069.3194569020379</v>
      </c>
      <c r="BI14" s="35">
        <f t="shared" ca="1" si="7"/>
        <v>3196.4534402186177</v>
      </c>
      <c r="BJ14" s="35">
        <f t="shared" ca="1" si="7"/>
        <v>3317.5491724671042</v>
      </c>
      <c r="BK14" s="35">
        <f t="shared" ca="1" si="7"/>
        <v>3431.6850420054843</v>
      </c>
      <c r="BL14" s="35">
        <f t="shared" ca="1" si="7"/>
        <v>3537.9924059494488</v>
      </c>
      <c r="BM14" s="35">
        <f t="shared" ca="1" si="7"/>
        <v>3635.6622010692417</v>
      </c>
      <c r="BN14" s="35">
        <f t="shared" ca="1" si="7"/>
        <v>3723.9511012493685</v>
      </c>
      <c r="BO14" s="35">
        <f t="shared" ca="1" si="7"/>
        <v>3802.1871746491615</v>
      </c>
      <c r="BP14" s="35">
        <f t="shared" ca="1" si="7"/>
        <v>3869.7749975098163</v>
      </c>
      <c r="BQ14" s="35">
        <f t="shared" ca="1" si="7"/>
        <v>3926.2001856887196</v>
      </c>
      <c r="BR14" s="35">
        <f t="shared" ca="1" si="7"/>
        <v>3971.0333094333701</v>
      </c>
      <c r="BS14" s="35">
        <f t="shared" ca="1" si="7"/>
        <v>4003.93316160109</v>
      </c>
      <c r="BT14" s="35">
        <f t="shared" ca="1" si="7"/>
        <v>4024.6493544514101</v>
      </c>
      <c r="BU14" s="35">
        <f t="shared" ca="1" si="7"/>
        <v>4033.0242252479602</v>
      </c>
      <c r="BV14" s="35">
        <f t="shared" ca="1" si="7"/>
        <v>4028.9940361670924</v>
      </c>
    </row>
    <row r="15" spans="1:74" x14ac:dyDescent="0.25">
      <c r="A15">
        <v>3</v>
      </c>
      <c r="B15" s="35">
        <f t="shared" ref="B15:K16" ca="1" si="8">OFFSET($AL$7,0,-$A15)+OFFSET(B$3,0,$A15)</f>
        <v>4027.5544662479601</v>
      </c>
      <c r="C15" s="35">
        <f t="shared" ca="1" si="8"/>
        <v>4019.17959545141</v>
      </c>
      <c r="D15" s="35">
        <f t="shared" ca="1" si="8"/>
        <v>3998.4634026010899</v>
      </c>
      <c r="E15" s="35">
        <f t="shared" ca="1" si="8"/>
        <v>3965.56355043337</v>
      </c>
      <c r="F15" s="35">
        <f t="shared" ca="1" si="8"/>
        <v>3920.7304266887195</v>
      </c>
      <c r="G15" s="35">
        <f t="shared" ca="1" si="8"/>
        <v>3864.3052385098163</v>
      </c>
      <c r="H15" s="35">
        <f t="shared" ca="1" si="8"/>
        <v>3796.7174156491615</v>
      </c>
      <c r="I15" s="35">
        <f t="shared" ca="1" si="8"/>
        <v>3718.4813422493685</v>
      </c>
      <c r="J15" s="35">
        <f t="shared" ca="1" si="8"/>
        <v>3630.1924420692412</v>
      </c>
      <c r="K15" s="35">
        <f t="shared" ca="1" si="8"/>
        <v>3532.5226469494473</v>
      </c>
      <c r="L15" s="35">
        <f t="shared" ref="L15:U16" ca="1" si="9">OFFSET($AL$7,0,-$A15)+OFFSET(L$3,0,$A15)</f>
        <v>3426.2152830054833</v>
      </c>
      <c r="M15" s="35">
        <f t="shared" ca="1" si="9"/>
        <v>3312.0794134671032</v>
      </c>
      <c r="N15" s="35">
        <f t="shared" ca="1" si="9"/>
        <v>3190.9836812186168</v>
      </c>
      <c r="O15" s="35">
        <f t="shared" ca="1" si="9"/>
        <v>3063.849697902037</v>
      </c>
      <c r="P15" s="35">
        <f t="shared" ca="1" si="9"/>
        <v>2931.6450298960012</v>
      </c>
      <c r="Q15" s="35">
        <f t="shared" ca="1" si="9"/>
        <v>2795.375834551397</v>
      </c>
      <c r="R15" s="35">
        <f t="shared" ca="1" si="9"/>
        <v>2972.5862385040591</v>
      </c>
      <c r="S15" s="35">
        <f t="shared" ca="1" si="9"/>
        <v>3145.4205277996675</v>
      </c>
      <c r="T15" s="35">
        <f t="shared" ca="1" si="9"/>
        <v>3312.5633291364848</v>
      </c>
      <c r="U15" s="35">
        <f t="shared" ca="1" si="9"/>
        <v>3472.7425848727562</v>
      </c>
      <c r="V15" s="35">
        <f t="shared" ref="V15:AH16" ca="1" si="10">OFFSET($AL$7,0,-$A15)+OFFSET(V$3,0,$A15)</f>
        <v>3624.7392341534478</v>
      </c>
      <c r="W15" s="35">
        <f t="shared" ca="1" si="10"/>
        <v>3767.3964906994493</v>
      </c>
      <c r="X15" s="35">
        <f t="shared" ca="1" si="10"/>
        <v>3899.6286466496376</v>
      </c>
      <c r="Y15" s="35">
        <f t="shared" ca="1" si="10"/>
        <v>4020.4293354532738</v>
      </c>
      <c r="Z15" s="35">
        <f t="shared" ca="1" si="10"/>
        <v>4128.8791909271113</v>
      </c>
      <c r="AA15" s="35">
        <f t="shared" ca="1" si="10"/>
        <v>4224.1528441871815</v>
      </c>
      <c r="AB15" s="35">
        <f t="shared" ca="1" si="10"/>
        <v>4305.5252052043716</v>
      </c>
      <c r="AC15" s="35">
        <f t="shared" ca="1" si="10"/>
        <v>4372.3769811773645</v>
      </c>
      <c r="AD15" s="35">
        <f t="shared" ca="1" si="10"/>
        <v>4424.1993897247994</v>
      </c>
      <c r="AE15" s="35">
        <f t="shared" ca="1" si="10"/>
        <v>4460.5980310264058</v>
      </c>
      <c r="AF15" s="35">
        <f t="shared" ca="1" si="10"/>
        <v>4481.2958894437779</v>
      </c>
      <c r="AG15" s="35">
        <f t="shared" ca="1" si="10"/>
        <v>4486.1354417766488</v>
      </c>
      <c r="AH15" s="35">
        <f t="shared" ca="1" si="10"/>
        <v>4475.0798561095662</v>
      </c>
      <c r="AI15" s="35">
        <f>Sole[-15]+Vento[0]</f>
        <v>4448.2132721250009</v>
      </c>
      <c r="AJ15" s="35"/>
      <c r="AK15" s="35"/>
      <c r="AL15" s="35"/>
      <c r="AM15" s="35"/>
      <c r="AN15" s="35"/>
      <c r="AO15" s="35">
        <f t="shared" ref="AO15:BV15" ca="1" si="11">OFFSET($AL$7,0,$A15)+OFFSET(AO$3,0,-$A15)</f>
        <v>4446.2022221250008</v>
      </c>
      <c r="AP15" s="35">
        <f t="shared" ca="1" si="11"/>
        <v>4473.0688061095661</v>
      </c>
      <c r="AQ15" s="35">
        <f t="shared" ca="1" si="11"/>
        <v>4484.1243917766487</v>
      </c>
      <c r="AR15" s="35">
        <f t="shared" ca="1" si="11"/>
        <v>4479.2848394437769</v>
      </c>
      <c r="AS15" s="35">
        <f t="shared" ca="1" si="11"/>
        <v>4458.5869810264066</v>
      </c>
      <c r="AT15" s="35">
        <f t="shared" ca="1" si="11"/>
        <v>4422.1883397247993</v>
      </c>
      <c r="AU15" s="35">
        <f t="shared" ca="1" si="11"/>
        <v>4370.3659311773645</v>
      </c>
      <c r="AV15" s="35">
        <f t="shared" ca="1" si="11"/>
        <v>4303.5141552043715</v>
      </c>
      <c r="AW15" s="35">
        <f t="shared" ca="1" si="11"/>
        <v>4222.1417941871823</v>
      </c>
      <c r="AX15" s="35">
        <f t="shared" ca="1" si="11"/>
        <v>4126.8681409271112</v>
      </c>
      <c r="AY15" s="35">
        <f t="shared" ca="1" si="11"/>
        <v>4018.4182854532737</v>
      </c>
      <c r="AZ15" s="35">
        <f t="shared" ca="1" si="11"/>
        <v>3897.6175966496376</v>
      </c>
      <c r="BA15" s="35">
        <f t="shared" ca="1" si="11"/>
        <v>3765.3854406994492</v>
      </c>
      <c r="BB15" s="35">
        <f t="shared" ca="1" si="11"/>
        <v>3622.7281841534477</v>
      </c>
      <c r="BC15" s="35">
        <f t="shared" ca="1" si="11"/>
        <v>3470.7315348727561</v>
      </c>
      <c r="BD15" s="35">
        <f t="shared" ca="1" si="11"/>
        <v>3310.5522791364847</v>
      </c>
      <c r="BE15" s="35">
        <f t="shared" ca="1" si="11"/>
        <v>3143.4094777996675</v>
      </c>
      <c r="BF15" s="35">
        <f t="shared" ca="1" si="11"/>
        <v>2970.575188504059</v>
      </c>
      <c r="BG15" s="35">
        <f t="shared" ca="1" si="11"/>
        <v>2793.364784551397</v>
      </c>
      <c r="BH15" s="35">
        <f t="shared" ca="1" si="11"/>
        <v>2929.6339798960016</v>
      </c>
      <c r="BI15" s="35">
        <f t="shared" ca="1" si="11"/>
        <v>3061.8386479020373</v>
      </c>
      <c r="BJ15" s="35">
        <f t="shared" ca="1" si="11"/>
        <v>3188.9726312186176</v>
      </c>
      <c r="BK15" s="35">
        <f t="shared" ca="1" si="11"/>
        <v>3310.0683634671041</v>
      </c>
      <c r="BL15" s="35">
        <f t="shared" ca="1" si="11"/>
        <v>3424.2042330054842</v>
      </c>
      <c r="BM15" s="35">
        <f t="shared" ca="1" si="11"/>
        <v>3530.5115969494482</v>
      </c>
      <c r="BN15" s="35">
        <f t="shared" ca="1" si="11"/>
        <v>3628.1813920692421</v>
      </c>
      <c r="BO15" s="35">
        <f t="shared" ca="1" si="11"/>
        <v>3716.4702922493689</v>
      </c>
      <c r="BP15" s="35">
        <f t="shared" ca="1" si="11"/>
        <v>3794.7063656491619</v>
      </c>
      <c r="BQ15" s="35">
        <f t="shared" ca="1" si="11"/>
        <v>3862.2941885098162</v>
      </c>
      <c r="BR15" s="35">
        <f t="shared" ca="1" si="11"/>
        <v>3918.7193766887194</v>
      </c>
      <c r="BS15" s="35">
        <f t="shared" ca="1" si="11"/>
        <v>3963.5525004333695</v>
      </c>
      <c r="BT15" s="35">
        <f t="shared" ca="1" si="11"/>
        <v>3996.4523526010898</v>
      </c>
      <c r="BU15" s="35">
        <f t="shared" ca="1" si="11"/>
        <v>4017.16854545141</v>
      </c>
      <c r="BV15" s="35">
        <f t="shared" ca="1" si="11"/>
        <v>4025.5434162479596</v>
      </c>
    </row>
    <row r="16" spans="1:74" x14ac:dyDescent="0.25">
      <c r="A16">
        <v>4</v>
      </c>
      <c r="B16" s="35">
        <f t="shared" ca="1" si="8"/>
        <v>4009.3934364514107</v>
      </c>
      <c r="C16" s="35">
        <f t="shared" ca="1" si="8"/>
        <v>3988.6772436010906</v>
      </c>
      <c r="D16" s="35">
        <f t="shared" ca="1" si="8"/>
        <v>3955.7773914333702</v>
      </c>
      <c r="E16" s="35">
        <f t="shared" ca="1" si="8"/>
        <v>3910.9442676887193</v>
      </c>
      <c r="F16" s="35">
        <f t="shared" ca="1" si="8"/>
        <v>3854.519079509816</v>
      </c>
      <c r="G16" s="35">
        <f t="shared" ca="1" si="8"/>
        <v>3786.9312566491617</v>
      </c>
      <c r="H16" s="35">
        <f t="shared" ca="1" si="8"/>
        <v>3708.6951832493687</v>
      </c>
      <c r="I16" s="35">
        <f t="shared" ca="1" si="8"/>
        <v>3620.406283069241</v>
      </c>
      <c r="J16" s="35">
        <f t="shared" ca="1" si="8"/>
        <v>3522.736487949448</v>
      </c>
      <c r="K16" s="35">
        <f t="shared" ca="1" si="8"/>
        <v>3416.4291240054836</v>
      </c>
      <c r="L16" s="35">
        <f t="shared" ca="1" si="9"/>
        <v>3302.2932544671035</v>
      </c>
      <c r="M16" s="35">
        <f t="shared" ca="1" si="9"/>
        <v>3181.1975222186165</v>
      </c>
      <c r="N16" s="35">
        <f t="shared" ca="1" si="9"/>
        <v>3054.0635389020372</v>
      </c>
      <c r="O16" s="35">
        <f t="shared" ca="1" si="9"/>
        <v>2921.8588708960015</v>
      </c>
      <c r="P16" s="35">
        <f t="shared" ca="1" si="9"/>
        <v>2785.5896755513968</v>
      </c>
      <c r="Q16" s="35">
        <f t="shared" ca="1" si="9"/>
        <v>2962.8000795040589</v>
      </c>
      <c r="R16" s="35">
        <f t="shared" ca="1" si="9"/>
        <v>3135.6343687996678</v>
      </c>
      <c r="S16" s="35">
        <f t="shared" ca="1" si="9"/>
        <v>3302.7771701364854</v>
      </c>
      <c r="T16" s="35">
        <f t="shared" ca="1" si="9"/>
        <v>3462.956425872756</v>
      </c>
      <c r="U16" s="35">
        <f t="shared" ca="1" si="9"/>
        <v>3614.953075153448</v>
      </c>
      <c r="V16" s="35">
        <f t="shared" ca="1" si="10"/>
        <v>3757.6103316994495</v>
      </c>
      <c r="W16" s="35">
        <f t="shared" ca="1" si="10"/>
        <v>3889.8424876496379</v>
      </c>
      <c r="X16" s="35">
        <f t="shared" ca="1" si="10"/>
        <v>4010.643176453274</v>
      </c>
      <c r="Y16" s="35">
        <f t="shared" ca="1" si="10"/>
        <v>4119.093031927112</v>
      </c>
      <c r="Z16" s="35">
        <f t="shared" ca="1" si="10"/>
        <v>4214.3666851871822</v>
      </c>
      <c r="AA16" s="35">
        <f t="shared" ca="1" si="10"/>
        <v>4295.7390462043713</v>
      </c>
      <c r="AB16" s="35">
        <f t="shared" ca="1" si="10"/>
        <v>4362.5908221773643</v>
      </c>
      <c r="AC16" s="35">
        <f t="shared" ca="1" si="10"/>
        <v>4414.4132307248001</v>
      </c>
      <c r="AD16" s="35">
        <f t="shared" ca="1" si="10"/>
        <v>4450.8118720264065</v>
      </c>
      <c r="AE16" s="35">
        <f t="shared" ca="1" si="10"/>
        <v>4471.5097304437777</v>
      </c>
      <c r="AF16" s="35">
        <f t="shared" ca="1" si="10"/>
        <v>4476.3492827766495</v>
      </c>
      <c r="AG16" s="35">
        <f t="shared" ca="1" si="10"/>
        <v>4465.293697109566</v>
      </c>
      <c r="AH16" s="35">
        <f t="shared" ca="1" si="10"/>
        <v>4438.4271131250007</v>
      </c>
      <c r="AI16" s="35"/>
      <c r="AJ16" s="35"/>
      <c r="AK16" s="35"/>
      <c r="AL16" s="35"/>
      <c r="AM16" s="35"/>
      <c r="AN16" s="35"/>
      <c r="AO16" s="35"/>
      <c r="AP16" s="35">
        <f t="shared" ref="AP16:BV16" ca="1" si="12">OFFSET($AL$7,0,$A16)+OFFSET(AP$3,0,-$A16)</f>
        <v>4433.7421541250005</v>
      </c>
      <c r="AQ16" s="35">
        <f t="shared" ca="1" si="12"/>
        <v>4460.6087381095658</v>
      </c>
      <c r="AR16" s="35">
        <f t="shared" ca="1" si="12"/>
        <v>4471.6643237766493</v>
      </c>
      <c r="AS16" s="35">
        <f t="shared" ca="1" si="12"/>
        <v>4466.8247714437775</v>
      </c>
      <c r="AT16" s="35">
        <f t="shared" ca="1" si="12"/>
        <v>4446.1269130264063</v>
      </c>
      <c r="AU16" s="35">
        <f t="shared" ca="1" si="12"/>
        <v>4409.7282717247999</v>
      </c>
      <c r="AV16" s="35">
        <f t="shared" ca="1" si="12"/>
        <v>4357.9058631773642</v>
      </c>
      <c r="AW16" s="35">
        <f t="shared" ca="1" si="12"/>
        <v>4291.0540872043712</v>
      </c>
      <c r="AX16" s="35">
        <f t="shared" ca="1" si="12"/>
        <v>4209.681726187182</v>
      </c>
      <c r="AY16" s="35">
        <f t="shared" ca="1" si="12"/>
        <v>4114.4080729271118</v>
      </c>
      <c r="AZ16" s="35">
        <f t="shared" ca="1" si="12"/>
        <v>4005.9582174532738</v>
      </c>
      <c r="BA16" s="35">
        <f t="shared" ca="1" si="12"/>
        <v>3885.1575286496377</v>
      </c>
      <c r="BB16" s="35">
        <f t="shared" ca="1" si="12"/>
        <v>3752.9253726994493</v>
      </c>
      <c r="BC16" s="35">
        <f t="shared" ca="1" si="12"/>
        <v>3610.2681161534479</v>
      </c>
      <c r="BD16" s="35">
        <f t="shared" ca="1" si="12"/>
        <v>3458.2714668727558</v>
      </c>
      <c r="BE16" s="35">
        <f t="shared" ca="1" si="12"/>
        <v>3298.0922111364853</v>
      </c>
      <c r="BF16" s="35">
        <f t="shared" ca="1" si="12"/>
        <v>3130.9494097996676</v>
      </c>
      <c r="BG16" s="35">
        <f t="shared" ca="1" si="12"/>
        <v>2958.1151205040587</v>
      </c>
      <c r="BH16" s="35">
        <f t="shared" ca="1" si="12"/>
        <v>2780.9047165513971</v>
      </c>
      <c r="BI16" s="35">
        <f t="shared" ca="1" si="12"/>
        <v>2917.1739118960022</v>
      </c>
      <c r="BJ16" s="35">
        <f t="shared" ca="1" si="12"/>
        <v>3049.3785799020379</v>
      </c>
      <c r="BK16" s="35">
        <f t="shared" ca="1" si="12"/>
        <v>3176.5125632186177</v>
      </c>
      <c r="BL16" s="35">
        <f t="shared" ca="1" si="12"/>
        <v>3297.6082954671042</v>
      </c>
      <c r="BM16" s="35">
        <f t="shared" ca="1" si="12"/>
        <v>3411.7441650054843</v>
      </c>
      <c r="BN16" s="35">
        <f t="shared" ca="1" si="12"/>
        <v>3518.0515289494488</v>
      </c>
      <c r="BO16" s="35">
        <f t="shared" ca="1" si="12"/>
        <v>3615.7213240692417</v>
      </c>
      <c r="BP16" s="35">
        <f t="shared" ca="1" si="12"/>
        <v>3704.0102242493685</v>
      </c>
      <c r="BQ16" s="35">
        <f t="shared" ca="1" si="12"/>
        <v>3782.2462976491615</v>
      </c>
      <c r="BR16" s="35">
        <f t="shared" ca="1" si="12"/>
        <v>3849.8341205098163</v>
      </c>
      <c r="BS16" s="35">
        <f t="shared" ca="1" si="12"/>
        <v>3906.2593086887196</v>
      </c>
      <c r="BT16" s="35">
        <f t="shared" ca="1" si="12"/>
        <v>3951.09243243337</v>
      </c>
      <c r="BU16" s="35">
        <f t="shared" ca="1" si="12"/>
        <v>3983.99228460109</v>
      </c>
      <c r="BV16" s="35">
        <f t="shared" ca="1" si="12"/>
        <v>4004.7084774514101</v>
      </c>
    </row>
    <row r="17" spans="1:74" x14ac:dyDescent="0.25">
      <c r="A17">
        <v>5</v>
      </c>
      <c r="B17" s="35">
        <f t="shared" ref="B17:AG17" ca="1" si="13">OFFSET($AL$7,0,-$A17)+OFFSET(B$3,0,$A17)</f>
        <v>3972.5622666010904</v>
      </c>
      <c r="C17" s="35">
        <f t="shared" ca="1" si="13"/>
        <v>3939.66241443337</v>
      </c>
      <c r="D17" s="35">
        <f t="shared" ca="1" si="13"/>
        <v>3894.8292906887191</v>
      </c>
      <c r="E17" s="35">
        <f t="shared" ca="1" si="13"/>
        <v>3838.4041025098159</v>
      </c>
      <c r="F17" s="35">
        <f t="shared" ca="1" si="13"/>
        <v>3770.8162796491615</v>
      </c>
      <c r="G17" s="35">
        <f t="shared" ca="1" si="13"/>
        <v>3692.5802062493685</v>
      </c>
      <c r="H17" s="35">
        <f t="shared" ca="1" si="13"/>
        <v>3604.2913060692408</v>
      </c>
      <c r="I17" s="35">
        <f t="shared" ca="1" si="13"/>
        <v>3506.6215109494478</v>
      </c>
      <c r="J17" s="35">
        <f t="shared" ca="1" si="13"/>
        <v>3400.3141470054834</v>
      </c>
      <c r="K17" s="35">
        <f t="shared" ca="1" si="13"/>
        <v>3286.1782774671033</v>
      </c>
      <c r="L17" s="35">
        <f t="shared" ca="1" si="13"/>
        <v>3165.0825452186164</v>
      </c>
      <c r="M17" s="35">
        <f t="shared" ca="1" si="13"/>
        <v>3037.948561902037</v>
      </c>
      <c r="N17" s="35">
        <f t="shared" ca="1" si="13"/>
        <v>2905.7438938960013</v>
      </c>
      <c r="O17" s="35">
        <f t="shared" ca="1" si="13"/>
        <v>2769.4746985513966</v>
      </c>
      <c r="P17" s="35">
        <f t="shared" ca="1" si="13"/>
        <v>2946.6851025040587</v>
      </c>
      <c r="Q17" s="35">
        <f t="shared" ca="1" si="13"/>
        <v>3119.5193917996676</v>
      </c>
      <c r="R17" s="35">
        <f t="shared" ca="1" si="13"/>
        <v>3286.6621931364853</v>
      </c>
      <c r="S17" s="35">
        <f t="shared" ca="1" si="13"/>
        <v>3446.8414488727558</v>
      </c>
      <c r="T17" s="35">
        <f t="shared" ca="1" si="13"/>
        <v>3598.8380981534478</v>
      </c>
      <c r="U17" s="35">
        <f t="shared" ca="1" si="13"/>
        <v>3741.4953546994493</v>
      </c>
      <c r="V17" s="35">
        <f t="shared" ca="1" si="13"/>
        <v>3873.7275106496377</v>
      </c>
      <c r="W17" s="35">
        <f t="shared" ca="1" si="13"/>
        <v>3994.5281994532738</v>
      </c>
      <c r="X17" s="35">
        <f t="shared" ca="1" si="13"/>
        <v>4102.9780549271118</v>
      </c>
      <c r="Y17" s="35">
        <f t="shared" ca="1" si="13"/>
        <v>4198.251708187182</v>
      </c>
      <c r="Z17" s="35">
        <f t="shared" ca="1" si="13"/>
        <v>4279.6240692043721</v>
      </c>
      <c r="AA17" s="35">
        <f t="shared" ca="1" si="13"/>
        <v>4346.475845177365</v>
      </c>
      <c r="AB17" s="35">
        <f t="shared" ca="1" si="13"/>
        <v>4398.2982537247999</v>
      </c>
      <c r="AC17" s="35">
        <f t="shared" ca="1" si="13"/>
        <v>4434.6968950264063</v>
      </c>
      <c r="AD17" s="35">
        <f t="shared" ca="1" si="13"/>
        <v>4455.3947534437775</v>
      </c>
      <c r="AE17" s="35">
        <f t="shared" ca="1" si="13"/>
        <v>4460.2343057766484</v>
      </c>
      <c r="AF17" s="35">
        <f t="shared" ca="1" si="13"/>
        <v>4449.1787201095667</v>
      </c>
      <c r="AG17" s="35">
        <f t="shared" ca="1" si="13"/>
        <v>4422.3121361250014</v>
      </c>
      <c r="AH17" s="35"/>
      <c r="AI17" s="35"/>
      <c r="AJ17" s="35"/>
      <c r="AK17" s="35"/>
      <c r="AL17" s="35"/>
      <c r="AM17" s="35"/>
      <c r="AN17" s="35"/>
      <c r="AO17" s="35"/>
      <c r="AP17" s="35"/>
      <c r="AQ17" s="35">
        <f t="shared" ref="AQ17:BV17" ca="1" si="14">OFFSET($AL$7,0,$A17)+OFFSET(AQ$3,0,-$A17)</f>
        <v>4418.9767361250015</v>
      </c>
      <c r="AR17" s="35">
        <f t="shared" ca="1" si="14"/>
        <v>4445.8433201095668</v>
      </c>
      <c r="AS17" s="35">
        <f t="shared" ca="1" si="14"/>
        <v>4456.8989057766485</v>
      </c>
      <c r="AT17" s="35">
        <f t="shared" ca="1" si="14"/>
        <v>4452.0593534437776</v>
      </c>
      <c r="AU17" s="35">
        <f t="shared" ca="1" si="14"/>
        <v>4431.3614950264064</v>
      </c>
      <c r="AV17" s="35">
        <f t="shared" ca="1" si="14"/>
        <v>4394.9628537248</v>
      </c>
      <c r="AW17" s="35">
        <f t="shared" ca="1" si="14"/>
        <v>4343.1404451773651</v>
      </c>
      <c r="AX17" s="35">
        <f t="shared" ca="1" si="14"/>
        <v>4276.2886692043721</v>
      </c>
      <c r="AY17" s="35">
        <f t="shared" ca="1" si="14"/>
        <v>4194.916308187182</v>
      </c>
      <c r="AZ17" s="35">
        <f t="shared" ca="1" si="14"/>
        <v>4099.6426549271118</v>
      </c>
      <c r="BA17" s="35">
        <f t="shared" ca="1" si="14"/>
        <v>3991.1927994532739</v>
      </c>
      <c r="BB17" s="35">
        <f t="shared" ca="1" si="14"/>
        <v>3870.3921106496377</v>
      </c>
      <c r="BC17" s="35">
        <f t="shared" ca="1" si="14"/>
        <v>3738.1599546994494</v>
      </c>
      <c r="BD17" s="35">
        <f t="shared" ca="1" si="14"/>
        <v>3595.5026981534479</v>
      </c>
      <c r="BE17" s="35">
        <f t="shared" ca="1" si="14"/>
        <v>3443.5060488727559</v>
      </c>
      <c r="BF17" s="35">
        <f t="shared" ca="1" si="14"/>
        <v>3283.3267931364853</v>
      </c>
      <c r="BG17" s="35">
        <f t="shared" ca="1" si="14"/>
        <v>3116.1839917996676</v>
      </c>
      <c r="BH17" s="35">
        <f t="shared" ca="1" si="14"/>
        <v>2943.3497025040588</v>
      </c>
      <c r="BI17" s="35">
        <f t="shared" ca="1" si="14"/>
        <v>2766.1392985513971</v>
      </c>
      <c r="BJ17" s="35">
        <f t="shared" ca="1" si="14"/>
        <v>2902.4084938960023</v>
      </c>
      <c r="BK17" s="35">
        <f t="shared" ca="1" si="14"/>
        <v>3034.613161902038</v>
      </c>
      <c r="BL17" s="35">
        <f t="shared" ca="1" si="14"/>
        <v>3161.7471452186178</v>
      </c>
      <c r="BM17" s="35">
        <f t="shared" ca="1" si="14"/>
        <v>3282.8428774671042</v>
      </c>
      <c r="BN17" s="35">
        <f t="shared" ca="1" si="14"/>
        <v>3396.9787470054844</v>
      </c>
      <c r="BO17" s="35">
        <f t="shared" ca="1" si="14"/>
        <v>3503.2861109494488</v>
      </c>
      <c r="BP17" s="35">
        <f t="shared" ca="1" si="14"/>
        <v>3600.9559060692418</v>
      </c>
      <c r="BQ17" s="35">
        <f t="shared" ca="1" si="14"/>
        <v>3689.2448062493686</v>
      </c>
      <c r="BR17" s="35">
        <f t="shared" ca="1" si="14"/>
        <v>3767.4808796491616</v>
      </c>
      <c r="BS17" s="35">
        <f t="shared" ca="1" si="14"/>
        <v>3835.0687025098164</v>
      </c>
      <c r="BT17" s="35">
        <f t="shared" ca="1" si="14"/>
        <v>3891.4938906887196</v>
      </c>
      <c r="BU17" s="35">
        <f t="shared" ca="1" si="14"/>
        <v>3936.3270144333701</v>
      </c>
      <c r="BV17" s="35">
        <f t="shared" ca="1" si="14"/>
        <v>3969.22686660109</v>
      </c>
    </row>
    <row r="18" spans="1:74" x14ac:dyDescent="0.25">
      <c r="A18">
        <v>6</v>
      </c>
      <c r="B18" s="35">
        <f t="shared" ref="B18:AF18" ca="1" si="15">OFFSET($AL$7,0,-$A18)+OFFSET(B$3,0,$A18)</f>
        <v>3927.0804054333703</v>
      </c>
      <c r="C18" s="35">
        <f t="shared" ca="1" si="15"/>
        <v>3882.2472816887193</v>
      </c>
      <c r="D18" s="35">
        <f t="shared" ca="1" si="15"/>
        <v>3825.8220935098161</v>
      </c>
      <c r="E18" s="35">
        <f t="shared" ca="1" si="15"/>
        <v>3758.2342706491618</v>
      </c>
      <c r="F18" s="35">
        <f t="shared" ca="1" si="15"/>
        <v>3679.9981972493688</v>
      </c>
      <c r="G18" s="35">
        <f t="shared" ca="1" si="15"/>
        <v>3591.7092970692411</v>
      </c>
      <c r="H18" s="35">
        <f t="shared" ca="1" si="15"/>
        <v>3494.0395019494481</v>
      </c>
      <c r="I18" s="35">
        <f t="shared" ca="1" si="15"/>
        <v>3387.7321380054836</v>
      </c>
      <c r="J18" s="35">
        <f t="shared" ca="1" si="15"/>
        <v>3273.5962684671035</v>
      </c>
      <c r="K18" s="35">
        <f t="shared" ca="1" si="15"/>
        <v>3152.5005362186166</v>
      </c>
      <c r="L18" s="35">
        <f t="shared" ca="1" si="15"/>
        <v>3025.3665529020373</v>
      </c>
      <c r="M18" s="35">
        <f t="shared" ca="1" si="15"/>
        <v>2893.1618848960015</v>
      </c>
      <c r="N18" s="35">
        <f t="shared" ca="1" si="15"/>
        <v>2756.8926895513969</v>
      </c>
      <c r="O18" s="35">
        <f t="shared" ca="1" si="15"/>
        <v>2934.103093504059</v>
      </c>
      <c r="P18" s="35">
        <f t="shared" ca="1" si="15"/>
        <v>3106.9373827996678</v>
      </c>
      <c r="Q18" s="35">
        <f t="shared" ca="1" si="15"/>
        <v>3274.0801841364855</v>
      </c>
      <c r="R18" s="35">
        <f t="shared" ca="1" si="15"/>
        <v>3434.259439872756</v>
      </c>
      <c r="S18" s="35">
        <f t="shared" ca="1" si="15"/>
        <v>3586.2560891534481</v>
      </c>
      <c r="T18" s="35">
        <f t="shared" ca="1" si="15"/>
        <v>3728.9133456994496</v>
      </c>
      <c r="U18" s="35">
        <f t="shared" ca="1" si="15"/>
        <v>3861.1455016496379</v>
      </c>
      <c r="V18" s="35">
        <f t="shared" ca="1" si="15"/>
        <v>3981.9461904532741</v>
      </c>
      <c r="W18" s="35">
        <f t="shared" ca="1" si="15"/>
        <v>4090.396045927112</v>
      </c>
      <c r="X18" s="35">
        <f t="shared" ca="1" si="15"/>
        <v>4185.6696991871822</v>
      </c>
      <c r="Y18" s="35">
        <f t="shared" ca="1" si="15"/>
        <v>4267.0420602043723</v>
      </c>
      <c r="Z18" s="35">
        <f t="shared" ca="1" si="15"/>
        <v>4333.8938361773653</v>
      </c>
      <c r="AA18" s="35">
        <f t="shared" ca="1" si="15"/>
        <v>4385.7162447248002</v>
      </c>
      <c r="AB18" s="35">
        <f t="shared" ca="1" si="15"/>
        <v>4422.1148860264066</v>
      </c>
      <c r="AC18" s="35">
        <f t="shared" ca="1" si="15"/>
        <v>4442.8127444437778</v>
      </c>
      <c r="AD18" s="35">
        <f t="shared" ca="1" si="15"/>
        <v>4447.6522967766487</v>
      </c>
      <c r="AE18" s="35">
        <f t="shared" ca="1" si="15"/>
        <v>4436.596711109567</v>
      </c>
      <c r="AF18" s="35">
        <f t="shared" ca="1" si="15"/>
        <v>4409.7301271250017</v>
      </c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>
        <f t="shared" ref="AR18:BV18" ca="1" si="16">OFFSET($AL$7,0,$A18)+OFFSET(AR$3,0,-$A18)</f>
        <v>4402.739818125001</v>
      </c>
      <c r="AS18" s="35">
        <f t="shared" ca="1" si="16"/>
        <v>4429.6064021095663</v>
      </c>
      <c r="AT18" s="35">
        <f t="shared" ca="1" si="16"/>
        <v>4440.6619877766489</v>
      </c>
      <c r="AU18" s="35">
        <f t="shared" ca="1" si="16"/>
        <v>4435.8224354437771</v>
      </c>
      <c r="AV18" s="35">
        <f t="shared" ca="1" si="16"/>
        <v>4415.1245770264068</v>
      </c>
      <c r="AW18" s="35">
        <f t="shared" ca="1" si="16"/>
        <v>4378.7259357247995</v>
      </c>
      <c r="AX18" s="35">
        <f t="shared" ca="1" si="16"/>
        <v>4326.9035271773646</v>
      </c>
      <c r="AY18" s="35">
        <f t="shared" ca="1" si="16"/>
        <v>4260.0517512043716</v>
      </c>
      <c r="AZ18" s="35">
        <f t="shared" ca="1" si="16"/>
        <v>4178.6793901871824</v>
      </c>
      <c r="BA18" s="35">
        <f t="shared" ca="1" si="16"/>
        <v>4083.4057369271113</v>
      </c>
      <c r="BB18" s="35">
        <f t="shared" ca="1" si="16"/>
        <v>3974.9558814532738</v>
      </c>
      <c r="BC18" s="35">
        <f t="shared" ca="1" si="16"/>
        <v>3854.1551926496377</v>
      </c>
      <c r="BD18" s="35">
        <f t="shared" ca="1" si="16"/>
        <v>3721.9230366994493</v>
      </c>
      <c r="BE18" s="35">
        <f t="shared" ca="1" si="16"/>
        <v>3579.2657801534478</v>
      </c>
      <c r="BF18" s="35">
        <f t="shared" ca="1" si="16"/>
        <v>3427.2691308727563</v>
      </c>
      <c r="BG18" s="35">
        <f t="shared" ca="1" si="16"/>
        <v>3267.0898751364848</v>
      </c>
      <c r="BH18" s="35">
        <f t="shared" ca="1" si="16"/>
        <v>3099.9470737996676</v>
      </c>
      <c r="BI18" s="35">
        <f t="shared" ca="1" si="16"/>
        <v>2927.1127845040592</v>
      </c>
      <c r="BJ18" s="35">
        <f t="shared" ca="1" si="16"/>
        <v>2749.9023805513971</v>
      </c>
      <c r="BK18" s="35">
        <f t="shared" ca="1" si="16"/>
        <v>2886.1715758960017</v>
      </c>
      <c r="BL18" s="35">
        <f t="shared" ca="1" si="16"/>
        <v>3018.3762439020375</v>
      </c>
      <c r="BM18" s="35">
        <f t="shared" ca="1" si="16"/>
        <v>3145.5102272186177</v>
      </c>
      <c r="BN18" s="35">
        <f t="shared" ca="1" si="16"/>
        <v>3266.6059594671042</v>
      </c>
      <c r="BO18" s="35">
        <f t="shared" ca="1" si="16"/>
        <v>3380.7418290054843</v>
      </c>
      <c r="BP18" s="35">
        <f t="shared" ca="1" si="16"/>
        <v>3487.0491929494483</v>
      </c>
      <c r="BQ18" s="35">
        <f t="shared" ca="1" si="16"/>
        <v>3584.7189880692422</v>
      </c>
      <c r="BR18" s="35">
        <f t="shared" ca="1" si="16"/>
        <v>3673.007888249369</v>
      </c>
      <c r="BS18" s="35">
        <f t="shared" ca="1" si="16"/>
        <v>3751.243961649162</v>
      </c>
      <c r="BT18" s="35">
        <f t="shared" ca="1" si="16"/>
        <v>3818.8317845098163</v>
      </c>
      <c r="BU18" s="35">
        <f t="shared" ca="1" si="16"/>
        <v>3875.2569726887195</v>
      </c>
      <c r="BV18" s="35">
        <f t="shared" ca="1" si="16"/>
        <v>3920.0900964333696</v>
      </c>
    </row>
    <row r="19" spans="1:74" x14ac:dyDescent="0.25">
      <c r="A19">
        <v>7</v>
      </c>
      <c r="B19" s="35">
        <f t="shared" ref="B19:AE19" ca="1" si="17">OFFSET($AL$7,0,-$A19)+OFFSET(B$3,0,$A19)</f>
        <v>3860.1229956887191</v>
      </c>
      <c r="C19" s="35">
        <f t="shared" ca="1" si="17"/>
        <v>3803.6978075098159</v>
      </c>
      <c r="D19" s="35">
        <f t="shared" ca="1" si="17"/>
        <v>3736.1099846491616</v>
      </c>
      <c r="E19" s="35">
        <f t="shared" ca="1" si="17"/>
        <v>3657.8739112493686</v>
      </c>
      <c r="F19" s="35">
        <f t="shared" ca="1" si="17"/>
        <v>3569.5850110692409</v>
      </c>
      <c r="G19" s="35">
        <f t="shared" ca="1" si="17"/>
        <v>3471.9152159494479</v>
      </c>
      <c r="H19" s="35">
        <f t="shared" ca="1" si="17"/>
        <v>3365.6078520054834</v>
      </c>
      <c r="I19" s="35">
        <f t="shared" ca="1" si="17"/>
        <v>3251.4719824671033</v>
      </c>
      <c r="J19" s="35">
        <f t="shared" ca="1" si="17"/>
        <v>3130.3762502186164</v>
      </c>
      <c r="K19" s="35">
        <f t="shared" ca="1" si="17"/>
        <v>3003.242266902037</v>
      </c>
      <c r="L19" s="35">
        <f t="shared" ca="1" si="17"/>
        <v>2871.0375988960013</v>
      </c>
      <c r="M19" s="35">
        <f t="shared" ca="1" si="17"/>
        <v>2734.7684035513967</v>
      </c>
      <c r="N19" s="35">
        <f t="shared" ca="1" si="17"/>
        <v>2911.9788075040588</v>
      </c>
      <c r="O19" s="35">
        <f t="shared" ca="1" si="17"/>
        <v>3084.8130967996676</v>
      </c>
      <c r="P19" s="35">
        <f t="shared" ca="1" si="17"/>
        <v>3251.9558981364853</v>
      </c>
      <c r="Q19" s="35">
        <f t="shared" ca="1" si="17"/>
        <v>3412.1351538727558</v>
      </c>
      <c r="R19" s="35">
        <f t="shared" ca="1" si="17"/>
        <v>3564.1318031534479</v>
      </c>
      <c r="S19" s="35">
        <f t="shared" ca="1" si="17"/>
        <v>3706.7890596994494</v>
      </c>
      <c r="T19" s="35">
        <f t="shared" ca="1" si="17"/>
        <v>3839.0212156496377</v>
      </c>
      <c r="U19" s="35">
        <f t="shared" ca="1" si="17"/>
        <v>3959.8219044532739</v>
      </c>
      <c r="V19" s="35">
        <f t="shared" ca="1" si="17"/>
        <v>4068.2717599271118</v>
      </c>
      <c r="W19" s="35">
        <f t="shared" ca="1" si="17"/>
        <v>4163.545413187182</v>
      </c>
      <c r="X19" s="35">
        <f t="shared" ca="1" si="17"/>
        <v>4244.9177742043721</v>
      </c>
      <c r="Y19" s="35">
        <f t="shared" ca="1" si="17"/>
        <v>4311.7695501773651</v>
      </c>
      <c r="Z19" s="35">
        <f t="shared" ca="1" si="17"/>
        <v>4363.5919587248</v>
      </c>
      <c r="AA19" s="35">
        <f t="shared" ca="1" si="17"/>
        <v>4399.9906000264064</v>
      </c>
      <c r="AB19" s="35">
        <f t="shared" ca="1" si="17"/>
        <v>4420.6884584437776</v>
      </c>
      <c r="AC19" s="35">
        <f t="shared" ca="1" si="17"/>
        <v>4425.5280107766484</v>
      </c>
      <c r="AD19" s="35">
        <f t="shared" ca="1" si="17"/>
        <v>4414.4724251095668</v>
      </c>
      <c r="AE19" s="35">
        <f t="shared" ca="1" si="17"/>
        <v>4387.6058411250015</v>
      </c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>
        <f t="shared" ref="AS19:BV19" ca="1" si="18">OFFSET($AL$7,0,$A19)+OFFSET(AS$3,0,-$A19)</f>
        <v>4377.8196821250003</v>
      </c>
      <c r="AT19" s="35">
        <f t="shared" ca="1" si="18"/>
        <v>4404.6862661095656</v>
      </c>
      <c r="AU19" s="35">
        <f t="shared" ca="1" si="18"/>
        <v>4415.7418517766491</v>
      </c>
      <c r="AV19" s="35">
        <f t="shared" ca="1" si="18"/>
        <v>4410.9022994437773</v>
      </c>
      <c r="AW19" s="35">
        <f t="shared" ca="1" si="18"/>
        <v>4390.2044410264061</v>
      </c>
      <c r="AX19" s="35">
        <f t="shared" ca="1" si="18"/>
        <v>4353.8057997247997</v>
      </c>
      <c r="AY19" s="35">
        <f t="shared" ca="1" si="18"/>
        <v>4301.983391177364</v>
      </c>
      <c r="AZ19" s="35">
        <f t="shared" ca="1" si="18"/>
        <v>4235.131615204371</v>
      </c>
      <c r="BA19" s="35">
        <f t="shared" ca="1" si="18"/>
        <v>4153.7592541871818</v>
      </c>
      <c r="BB19" s="35">
        <f t="shared" ca="1" si="18"/>
        <v>4058.4856009271116</v>
      </c>
      <c r="BC19" s="35">
        <f t="shared" ca="1" si="18"/>
        <v>3950.0357454532736</v>
      </c>
      <c r="BD19" s="35">
        <f t="shared" ca="1" si="18"/>
        <v>3829.2350566496375</v>
      </c>
      <c r="BE19" s="35">
        <f t="shared" ca="1" si="18"/>
        <v>3697.0029006994491</v>
      </c>
      <c r="BF19" s="35">
        <f t="shared" ca="1" si="18"/>
        <v>3554.3456441534477</v>
      </c>
      <c r="BG19" s="35">
        <f t="shared" ca="1" si="18"/>
        <v>3402.3489948727556</v>
      </c>
      <c r="BH19" s="35">
        <f t="shared" ca="1" si="18"/>
        <v>3242.1697391364851</v>
      </c>
      <c r="BI19" s="35">
        <f t="shared" ca="1" si="18"/>
        <v>3075.0269377996674</v>
      </c>
      <c r="BJ19" s="35">
        <f t="shared" ca="1" si="18"/>
        <v>2902.1926485040585</v>
      </c>
      <c r="BK19" s="35">
        <f t="shared" ca="1" si="18"/>
        <v>2724.9822445513969</v>
      </c>
      <c r="BL19" s="35">
        <f t="shared" ca="1" si="18"/>
        <v>2861.251439896002</v>
      </c>
      <c r="BM19" s="35">
        <f t="shared" ca="1" si="18"/>
        <v>2993.4561079020377</v>
      </c>
      <c r="BN19" s="35">
        <f t="shared" ca="1" si="18"/>
        <v>3120.5900912186175</v>
      </c>
      <c r="BO19" s="35">
        <f t="shared" ca="1" si="18"/>
        <v>3241.685823467104</v>
      </c>
      <c r="BP19" s="35">
        <f t="shared" ca="1" si="18"/>
        <v>3355.8216930054841</v>
      </c>
      <c r="BQ19" s="35">
        <f t="shared" ca="1" si="18"/>
        <v>3462.1290569494486</v>
      </c>
      <c r="BR19" s="35">
        <f t="shared" ca="1" si="18"/>
        <v>3559.7988520692415</v>
      </c>
      <c r="BS19" s="35">
        <f t="shared" ca="1" si="18"/>
        <v>3648.0877522493684</v>
      </c>
      <c r="BT19" s="35">
        <f t="shared" ca="1" si="18"/>
        <v>3726.3238256491613</v>
      </c>
      <c r="BU19" s="35">
        <f t="shared" ca="1" si="18"/>
        <v>3793.9116485098161</v>
      </c>
      <c r="BV19" s="35">
        <f t="shared" ca="1" si="18"/>
        <v>3850.3368366887194</v>
      </c>
    </row>
    <row r="20" spans="1:74" x14ac:dyDescent="0.25">
      <c r="A20">
        <v>8</v>
      </c>
      <c r="B20" s="35">
        <f t="shared" ref="B20:AD20" ca="1" si="19">OFFSET($AL$7,0,-$A20)+OFFSET(B$3,0,$A20)</f>
        <v>3782.4816305098166</v>
      </c>
      <c r="C20" s="35">
        <f t="shared" ca="1" si="19"/>
        <v>3714.8938076491618</v>
      </c>
      <c r="D20" s="35">
        <f t="shared" ca="1" si="19"/>
        <v>3636.6577342493688</v>
      </c>
      <c r="E20" s="35">
        <f t="shared" ca="1" si="19"/>
        <v>3548.3688340692415</v>
      </c>
      <c r="F20" s="35">
        <f t="shared" ca="1" si="19"/>
        <v>3450.6990389494476</v>
      </c>
      <c r="G20" s="35">
        <f t="shared" ca="1" si="19"/>
        <v>3344.3916750054836</v>
      </c>
      <c r="H20" s="35">
        <f t="shared" ca="1" si="19"/>
        <v>3230.2558054671035</v>
      </c>
      <c r="I20" s="35">
        <f t="shared" ca="1" si="19"/>
        <v>3109.1600732186171</v>
      </c>
      <c r="J20" s="35">
        <f t="shared" ca="1" si="19"/>
        <v>2982.0260899020373</v>
      </c>
      <c r="K20" s="35">
        <f t="shared" ca="1" si="19"/>
        <v>2849.8214218960015</v>
      </c>
      <c r="L20" s="35">
        <f t="shared" ca="1" si="19"/>
        <v>2713.5522265513973</v>
      </c>
      <c r="M20" s="35">
        <f t="shared" ca="1" si="19"/>
        <v>2890.7626305040594</v>
      </c>
      <c r="N20" s="35">
        <f t="shared" ca="1" si="19"/>
        <v>3063.5969197996678</v>
      </c>
      <c r="O20" s="35">
        <f t="shared" ca="1" si="19"/>
        <v>3230.7397211364851</v>
      </c>
      <c r="P20" s="35">
        <f t="shared" ca="1" si="19"/>
        <v>3390.9189768727565</v>
      </c>
      <c r="Q20" s="35">
        <f t="shared" ca="1" si="19"/>
        <v>3542.9156261534481</v>
      </c>
      <c r="R20" s="35">
        <f t="shared" ca="1" si="19"/>
        <v>3685.5728826994496</v>
      </c>
      <c r="S20" s="35">
        <f t="shared" ca="1" si="19"/>
        <v>3817.8050386496379</v>
      </c>
      <c r="T20" s="35">
        <f t="shared" ca="1" si="19"/>
        <v>3938.6057274532741</v>
      </c>
      <c r="U20" s="35">
        <f t="shared" ca="1" si="19"/>
        <v>4047.0555829271116</v>
      </c>
      <c r="V20" s="35">
        <f t="shared" ca="1" si="19"/>
        <v>4142.3292361871827</v>
      </c>
      <c r="W20" s="35">
        <f t="shared" ca="1" si="19"/>
        <v>4223.7015972043719</v>
      </c>
      <c r="X20" s="35">
        <f t="shared" ca="1" si="19"/>
        <v>4290.5533731773648</v>
      </c>
      <c r="Y20" s="35">
        <f t="shared" ca="1" si="19"/>
        <v>4342.3757817247997</v>
      </c>
      <c r="Z20" s="35">
        <f t="shared" ca="1" si="19"/>
        <v>4378.774423026407</v>
      </c>
      <c r="AA20" s="35">
        <f t="shared" ca="1" si="19"/>
        <v>4399.4722814437773</v>
      </c>
      <c r="AB20" s="35">
        <f t="shared" ca="1" si="19"/>
        <v>4404.3118337766491</v>
      </c>
      <c r="AC20" s="35">
        <f t="shared" ca="1" si="19"/>
        <v>4393.2562481095665</v>
      </c>
      <c r="AD20" s="35">
        <f t="shared" ca="1" si="19"/>
        <v>4366.3896641250012</v>
      </c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>
        <f t="shared" ref="AT20:BV20" ca="1" si="20">OFFSET($AL$7,0,$A20)+OFFSET(AT$3,0,-$A20)</f>
        <v>4356.603505125001</v>
      </c>
      <c r="AU20" s="35">
        <f t="shared" ca="1" si="20"/>
        <v>4383.4700891095663</v>
      </c>
      <c r="AV20" s="35">
        <f t="shared" ca="1" si="20"/>
        <v>4394.5256747766489</v>
      </c>
      <c r="AW20" s="35">
        <f t="shared" ca="1" si="20"/>
        <v>4389.686122443778</v>
      </c>
      <c r="AX20" s="35">
        <f t="shared" ca="1" si="20"/>
        <v>4368.9882640264059</v>
      </c>
      <c r="AY20" s="35">
        <f t="shared" ca="1" si="20"/>
        <v>4332.5896227247995</v>
      </c>
      <c r="AZ20" s="35">
        <f t="shared" ca="1" si="20"/>
        <v>4280.7672141773646</v>
      </c>
      <c r="BA20" s="35">
        <f t="shared" ca="1" si="20"/>
        <v>4213.9154382043716</v>
      </c>
      <c r="BB20" s="35">
        <f t="shared" ca="1" si="20"/>
        <v>4132.5430771871816</v>
      </c>
      <c r="BC20" s="35">
        <f t="shared" ca="1" si="20"/>
        <v>4037.2694239271113</v>
      </c>
      <c r="BD20" s="35">
        <f t="shared" ca="1" si="20"/>
        <v>3928.8195684532739</v>
      </c>
      <c r="BE20" s="35">
        <f t="shared" ca="1" si="20"/>
        <v>3808.0188796496377</v>
      </c>
      <c r="BF20" s="35">
        <f t="shared" ca="1" si="20"/>
        <v>3675.7867236994493</v>
      </c>
      <c r="BG20" s="35">
        <f t="shared" ca="1" si="20"/>
        <v>3533.1294671534479</v>
      </c>
      <c r="BH20" s="35">
        <f t="shared" ca="1" si="20"/>
        <v>3381.1328178727563</v>
      </c>
      <c r="BI20" s="35">
        <f t="shared" ca="1" si="20"/>
        <v>3220.9535621364848</v>
      </c>
      <c r="BJ20" s="35">
        <f t="shared" ca="1" si="20"/>
        <v>3053.8107607996676</v>
      </c>
      <c r="BK20" s="35">
        <f t="shared" ca="1" si="20"/>
        <v>2880.9764715040592</v>
      </c>
      <c r="BL20" s="35">
        <f t="shared" ca="1" si="20"/>
        <v>2703.7660675513971</v>
      </c>
      <c r="BM20" s="35">
        <f t="shared" ca="1" si="20"/>
        <v>2840.0352628960018</v>
      </c>
      <c r="BN20" s="35">
        <f t="shared" ca="1" si="20"/>
        <v>2972.2399309020375</v>
      </c>
      <c r="BO20" s="35">
        <f t="shared" ca="1" si="20"/>
        <v>3099.3739142186178</v>
      </c>
      <c r="BP20" s="35">
        <f t="shared" ca="1" si="20"/>
        <v>3220.4696464671042</v>
      </c>
      <c r="BQ20" s="35">
        <f t="shared" ca="1" si="20"/>
        <v>3334.6055160054843</v>
      </c>
      <c r="BR20" s="35">
        <f t="shared" ca="1" si="20"/>
        <v>3440.9128799494483</v>
      </c>
      <c r="BS20" s="35">
        <f t="shared" ca="1" si="20"/>
        <v>3538.5826750692422</v>
      </c>
      <c r="BT20" s="35">
        <f t="shared" ca="1" si="20"/>
        <v>3626.871575249369</v>
      </c>
      <c r="BU20" s="35">
        <f t="shared" ca="1" si="20"/>
        <v>3705.107648649162</v>
      </c>
      <c r="BV20" s="35">
        <f t="shared" ca="1" si="20"/>
        <v>3772.6954715098163</v>
      </c>
    </row>
    <row r="21" spans="1:74" x14ac:dyDescent="0.25">
      <c r="A21">
        <v>9</v>
      </c>
      <c r="B21" s="35">
        <f t="shared" ref="B21:AC21" ca="1" si="21">OFFSET($AL$7,0,-$A21)+OFFSET(B$3,0,$A21)</f>
        <v>3685.9025216491614</v>
      </c>
      <c r="C21" s="35">
        <f t="shared" ca="1" si="21"/>
        <v>3607.6664482493684</v>
      </c>
      <c r="D21" s="35">
        <f t="shared" ca="1" si="21"/>
        <v>3519.3775480692411</v>
      </c>
      <c r="E21" s="35">
        <f t="shared" ca="1" si="21"/>
        <v>3421.7077529494472</v>
      </c>
      <c r="F21" s="35">
        <f t="shared" ca="1" si="21"/>
        <v>3315.4003890054832</v>
      </c>
      <c r="G21" s="35">
        <f t="shared" ca="1" si="21"/>
        <v>3201.2645194671031</v>
      </c>
      <c r="H21" s="35">
        <f t="shared" ca="1" si="21"/>
        <v>3080.1687872186167</v>
      </c>
      <c r="I21" s="35">
        <f t="shared" ca="1" si="21"/>
        <v>2953.0348039020369</v>
      </c>
      <c r="J21" s="35">
        <f t="shared" ca="1" si="21"/>
        <v>2820.8301358960011</v>
      </c>
      <c r="K21" s="35">
        <f t="shared" ca="1" si="21"/>
        <v>2684.5609405513969</v>
      </c>
      <c r="L21" s="35">
        <f t="shared" ca="1" si="21"/>
        <v>2861.771344504059</v>
      </c>
      <c r="M21" s="35">
        <f t="shared" ca="1" si="21"/>
        <v>3034.6056337996674</v>
      </c>
      <c r="N21" s="35">
        <f t="shared" ca="1" si="21"/>
        <v>3201.7484351364847</v>
      </c>
      <c r="O21" s="35">
        <f t="shared" ca="1" si="21"/>
        <v>3361.9276908727561</v>
      </c>
      <c r="P21" s="35">
        <f t="shared" ca="1" si="21"/>
        <v>3513.9243401534477</v>
      </c>
      <c r="Q21" s="35">
        <f t="shared" ca="1" si="21"/>
        <v>3656.5815966994492</v>
      </c>
      <c r="R21" s="35">
        <f t="shared" ca="1" si="21"/>
        <v>3788.8137526496375</v>
      </c>
      <c r="S21" s="35">
        <f t="shared" ca="1" si="21"/>
        <v>3909.6144414532737</v>
      </c>
      <c r="T21" s="35">
        <f t="shared" ca="1" si="21"/>
        <v>4018.0642969271112</v>
      </c>
      <c r="U21" s="35">
        <f t="shared" ca="1" si="21"/>
        <v>4113.3379501871823</v>
      </c>
      <c r="V21" s="35">
        <f t="shared" ca="1" si="21"/>
        <v>4194.7103112043715</v>
      </c>
      <c r="W21" s="35">
        <f t="shared" ca="1" si="21"/>
        <v>4261.5620871773644</v>
      </c>
      <c r="X21" s="35">
        <f t="shared" ca="1" si="21"/>
        <v>4313.3844957247993</v>
      </c>
      <c r="Y21" s="35">
        <f t="shared" ca="1" si="21"/>
        <v>4349.7831370264066</v>
      </c>
      <c r="Z21" s="35">
        <f t="shared" ca="1" si="21"/>
        <v>4370.4809954437769</v>
      </c>
      <c r="AA21" s="35">
        <f t="shared" ca="1" si="21"/>
        <v>4375.3205477766487</v>
      </c>
      <c r="AB21" s="35">
        <f t="shared" ca="1" si="21"/>
        <v>4364.2649621095661</v>
      </c>
      <c r="AC21" s="35">
        <f t="shared" ca="1" si="21"/>
        <v>4337.3983781250008</v>
      </c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>
        <f t="shared" ref="AU21:BV21" ca="1" si="22">OFFSET($AL$7,0,$A21)+OFFSET(AU$3,0,-$A21)</f>
        <v>4332.4681691250007</v>
      </c>
      <c r="AV21" s="35">
        <f t="shared" ca="1" si="22"/>
        <v>4359.334753109566</v>
      </c>
      <c r="AW21" s="35">
        <f t="shared" ca="1" si="22"/>
        <v>4370.3903387766495</v>
      </c>
      <c r="AX21" s="35">
        <f t="shared" ca="1" si="22"/>
        <v>4365.5507864437777</v>
      </c>
      <c r="AY21" s="35">
        <f t="shared" ca="1" si="22"/>
        <v>4344.8529280264065</v>
      </c>
      <c r="AZ21" s="35">
        <f t="shared" ca="1" si="22"/>
        <v>4308.4542867248001</v>
      </c>
      <c r="BA21" s="35">
        <f t="shared" ca="1" si="22"/>
        <v>4256.6318781773643</v>
      </c>
      <c r="BB21" s="35">
        <f t="shared" ca="1" si="22"/>
        <v>4189.7801022043714</v>
      </c>
      <c r="BC21" s="35">
        <f t="shared" ca="1" si="22"/>
        <v>4108.4077411871822</v>
      </c>
      <c r="BD21" s="35">
        <f t="shared" ca="1" si="22"/>
        <v>4013.134087927112</v>
      </c>
      <c r="BE21" s="35">
        <f t="shared" ca="1" si="22"/>
        <v>3904.684232453274</v>
      </c>
      <c r="BF21" s="35">
        <f t="shared" ca="1" si="22"/>
        <v>3783.8835436496379</v>
      </c>
      <c r="BG21" s="35">
        <f t="shared" ca="1" si="22"/>
        <v>3651.6513876994495</v>
      </c>
      <c r="BH21" s="35">
        <f t="shared" ca="1" si="22"/>
        <v>3508.9941311534481</v>
      </c>
      <c r="BI21" s="35">
        <f t="shared" ca="1" si="22"/>
        <v>3356.997481872756</v>
      </c>
      <c r="BJ21" s="35">
        <f t="shared" ca="1" si="22"/>
        <v>3196.8182261364855</v>
      </c>
      <c r="BK21" s="35">
        <f t="shared" ca="1" si="22"/>
        <v>3029.6754247996678</v>
      </c>
      <c r="BL21" s="35">
        <f t="shared" ca="1" si="22"/>
        <v>2856.8411355040589</v>
      </c>
      <c r="BM21" s="35">
        <f t="shared" ca="1" si="22"/>
        <v>2679.6307315513973</v>
      </c>
      <c r="BN21" s="35">
        <f t="shared" ca="1" si="22"/>
        <v>2815.8999268960024</v>
      </c>
      <c r="BO21" s="35">
        <f t="shared" ca="1" si="22"/>
        <v>2948.1045949020381</v>
      </c>
      <c r="BP21" s="35">
        <f t="shared" ca="1" si="22"/>
        <v>3075.2385782186179</v>
      </c>
      <c r="BQ21" s="35">
        <f t="shared" ca="1" si="22"/>
        <v>3196.3343104671044</v>
      </c>
      <c r="BR21" s="35">
        <f t="shared" ca="1" si="22"/>
        <v>3310.4701800054845</v>
      </c>
      <c r="BS21" s="35">
        <f t="shared" ca="1" si="22"/>
        <v>3416.777543949449</v>
      </c>
      <c r="BT21" s="35">
        <f t="shared" ca="1" si="22"/>
        <v>3514.4473390692419</v>
      </c>
      <c r="BU21" s="35">
        <f t="shared" ca="1" si="22"/>
        <v>3602.7362392493687</v>
      </c>
      <c r="BV21" s="35">
        <f t="shared" ca="1" si="22"/>
        <v>3680.9723126491617</v>
      </c>
    </row>
    <row r="22" spans="1:74" x14ac:dyDescent="0.25">
      <c r="A22">
        <v>10</v>
      </c>
      <c r="B22" s="35">
        <f t="shared" ref="B22:AB22" ca="1" si="23">OFFSET($AL$7,0,-$A22)+OFFSET(B$3,0,$A22)</f>
        <v>3580.7352622493686</v>
      </c>
      <c r="C22" s="35">
        <f t="shared" ca="1" si="23"/>
        <v>3492.4463620692413</v>
      </c>
      <c r="D22" s="35">
        <f t="shared" ca="1" si="23"/>
        <v>3394.7765669494474</v>
      </c>
      <c r="E22" s="35">
        <f t="shared" ca="1" si="23"/>
        <v>3288.4692030054835</v>
      </c>
      <c r="F22" s="35">
        <f t="shared" ca="1" si="23"/>
        <v>3174.3333334671033</v>
      </c>
      <c r="G22" s="35">
        <f t="shared" ca="1" si="23"/>
        <v>3053.2376012186169</v>
      </c>
      <c r="H22" s="35">
        <f t="shared" ca="1" si="23"/>
        <v>2926.1036179020371</v>
      </c>
      <c r="I22" s="35">
        <f t="shared" ca="1" si="23"/>
        <v>2793.8989498960013</v>
      </c>
      <c r="J22" s="35">
        <f t="shared" ca="1" si="23"/>
        <v>2657.6297545513971</v>
      </c>
      <c r="K22" s="35">
        <f t="shared" ca="1" si="23"/>
        <v>2834.8401585040592</v>
      </c>
      <c r="L22" s="35">
        <f t="shared" ca="1" si="23"/>
        <v>3007.6744477996676</v>
      </c>
      <c r="M22" s="35">
        <f t="shared" ca="1" si="23"/>
        <v>3174.8172491364849</v>
      </c>
      <c r="N22" s="35">
        <f t="shared" ca="1" si="23"/>
        <v>3334.9965048727563</v>
      </c>
      <c r="O22" s="35">
        <f t="shared" ca="1" si="23"/>
        <v>3486.9931541534479</v>
      </c>
      <c r="P22" s="35">
        <f t="shared" ca="1" si="23"/>
        <v>3629.6504106994494</v>
      </c>
      <c r="Q22" s="35">
        <f t="shared" ca="1" si="23"/>
        <v>3761.8825666496377</v>
      </c>
      <c r="R22" s="35">
        <f t="shared" ca="1" si="23"/>
        <v>3882.6832554532739</v>
      </c>
      <c r="S22" s="35">
        <f t="shared" ca="1" si="23"/>
        <v>3991.1331109271114</v>
      </c>
      <c r="T22" s="35">
        <f t="shared" ca="1" si="23"/>
        <v>4086.406764187182</v>
      </c>
      <c r="U22" s="35">
        <f t="shared" ca="1" si="23"/>
        <v>4167.7791252043717</v>
      </c>
      <c r="V22" s="35">
        <f t="shared" ca="1" si="23"/>
        <v>4234.6309011773646</v>
      </c>
      <c r="W22" s="35">
        <f t="shared" ca="1" si="23"/>
        <v>4286.4533097247995</v>
      </c>
      <c r="X22" s="35">
        <f t="shared" ca="1" si="23"/>
        <v>4322.8519510264068</v>
      </c>
      <c r="Y22" s="35">
        <f t="shared" ca="1" si="23"/>
        <v>4343.5498094437771</v>
      </c>
      <c r="Z22" s="35">
        <f t="shared" ca="1" si="23"/>
        <v>4348.3893617766489</v>
      </c>
      <c r="AA22" s="35">
        <f t="shared" ca="1" si="23"/>
        <v>4337.3337761095663</v>
      </c>
      <c r="AB22" s="35">
        <f t="shared" ca="1" si="23"/>
        <v>4310.467192125001</v>
      </c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>
        <f t="shared" ref="AV22:BV22" ca="1" si="24">OFFSET($AL$7,0,$A22)+OFFSET(AV$3,0,-$A22)</f>
        <v>4300.6810331250008</v>
      </c>
      <c r="AW22" s="35">
        <f t="shared" ca="1" si="24"/>
        <v>4327.5476171095661</v>
      </c>
      <c r="AX22" s="35">
        <f t="shared" ca="1" si="24"/>
        <v>4338.6032027766487</v>
      </c>
      <c r="AY22" s="35">
        <f t="shared" ca="1" si="24"/>
        <v>4333.7636504437778</v>
      </c>
      <c r="AZ22" s="35">
        <f t="shared" ca="1" si="24"/>
        <v>4313.0657920264057</v>
      </c>
      <c r="BA22" s="35">
        <f t="shared" ca="1" si="24"/>
        <v>4276.6671507247993</v>
      </c>
      <c r="BB22" s="35">
        <f t="shared" ca="1" si="24"/>
        <v>4224.8447421773644</v>
      </c>
      <c r="BC22" s="35">
        <f t="shared" ca="1" si="24"/>
        <v>4157.9929662043714</v>
      </c>
      <c r="BD22" s="35">
        <f t="shared" ca="1" si="24"/>
        <v>4076.6206051871818</v>
      </c>
      <c r="BE22" s="35">
        <f t="shared" ca="1" si="24"/>
        <v>3981.3469519271111</v>
      </c>
      <c r="BF22" s="35">
        <f t="shared" ca="1" si="24"/>
        <v>3872.8970964532737</v>
      </c>
      <c r="BG22" s="35">
        <f t="shared" ca="1" si="24"/>
        <v>3752.0964076496375</v>
      </c>
      <c r="BH22" s="35">
        <f t="shared" ca="1" si="24"/>
        <v>3619.8642516994491</v>
      </c>
      <c r="BI22" s="35">
        <f t="shared" ca="1" si="24"/>
        <v>3477.2069951534477</v>
      </c>
      <c r="BJ22" s="35">
        <f t="shared" ca="1" si="24"/>
        <v>3325.2103458727561</v>
      </c>
      <c r="BK22" s="35">
        <f t="shared" ca="1" si="24"/>
        <v>3165.0310901364846</v>
      </c>
      <c r="BL22" s="35">
        <f t="shared" ca="1" si="24"/>
        <v>2997.8882887996674</v>
      </c>
      <c r="BM22" s="35">
        <f t="shared" ca="1" si="24"/>
        <v>2825.053999504059</v>
      </c>
      <c r="BN22" s="35">
        <f t="shared" ca="1" si="24"/>
        <v>2647.8435955513969</v>
      </c>
      <c r="BO22" s="35">
        <f t="shared" ca="1" si="24"/>
        <v>2784.1127908960016</v>
      </c>
      <c r="BP22" s="35">
        <f t="shared" ca="1" si="24"/>
        <v>2916.3174589020373</v>
      </c>
      <c r="BQ22" s="35">
        <f t="shared" ca="1" si="24"/>
        <v>3043.4514422186176</v>
      </c>
      <c r="BR22" s="35">
        <f t="shared" ca="1" si="24"/>
        <v>3164.547174467104</v>
      </c>
      <c r="BS22" s="35">
        <f t="shared" ca="1" si="24"/>
        <v>3278.6830440054841</v>
      </c>
      <c r="BT22" s="35">
        <f t="shared" ca="1" si="24"/>
        <v>3384.9904079494481</v>
      </c>
      <c r="BU22" s="35">
        <f t="shared" ca="1" si="24"/>
        <v>3482.660203069242</v>
      </c>
      <c r="BV22" s="35">
        <f t="shared" ca="1" si="24"/>
        <v>3570.9491032493688</v>
      </c>
    </row>
    <row r="23" spans="1:74" x14ac:dyDescent="0.25">
      <c r="A23">
        <v>11</v>
      </c>
      <c r="B23" s="35">
        <f t="shared" ref="B23:AA23" ca="1" si="25">OFFSET($AL$7,0,-$A23)+OFFSET(B$3,0,$A23)</f>
        <v>3461.0754670692413</v>
      </c>
      <c r="C23" s="35">
        <f t="shared" ca="1" si="25"/>
        <v>3363.4056719494474</v>
      </c>
      <c r="D23" s="35">
        <f t="shared" ca="1" si="25"/>
        <v>3257.0983080054834</v>
      </c>
      <c r="E23" s="35">
        <f t="shared" ca="1" si="25"/>
        <v>3142.9624384671033</v>
      </c>
      <c r="F23" s="35">
        <f t="shared" ca="1" si="25"/>
        <v>3021.8667062186169</v>
      </c>
      <c r="G23" s="35">
        <f t="shared" ca="1" si="25"/>
        <v>2894.732722902037</v>
      </c>
      <c r="H23" s="35">
        <f t="shared" ca="1" si="25"/>
        <v>2762.5280548960013</v>
      </c>
      <c r="I23" s="35">
        <f t="shared" ca="1" si="25"/>
        <v>2626.2588595513971</v>
      </c>
      <c r="J23" s="35">
        <f t="shared" ca="1" si="25"/>
        <v>2803.4692635040592</v>
      </c>
      <c r="K23" s="35">
        <f t="shared" ca="1" si="25"/>
        <v>2976.3035527996676</v>
      </c>
      <c r="L23" s="35">
        <f t="shared" ca="1" si="25"/>
        <v>3143.4463541364848</v>
      </c>
      <c r="M23" s="35">
        <f t="shared" ca="1" si="25"/>
        <v>3303.6256098727563</v>
      </c>
      <c r="N23" s="35">
        <f t="shared" ca="1" si="25"/>
        <v>3455.6222591534479</v>
      </c>
      <c r="O23" s="35">
        <f t="shared" ca="1" si="25"/>
        <v>3598.2795156994493</v>
      </c>
      <c r="P23" s="35">
        <f t="shared" ca="1" si="25"/>
        <v>3730.5116716496377</v>
      </c>
      <c r="Q23" s="35">
        <f t="shared" ca="1" si="25"/>
        <v>3851.3123604532739</v>
      </c>
      <c r="R23" s="35">
        <f t="shared" ca="1" si="25"/>
        <v>3959.7622159271114</v>
      </c>
      <c r="S23" s="35">
        <f t="shared" ca="1" si="25"/>
        <v>4055.035869187182</v>
      </c>
      <c r="T23" s="35">
        <f t="shared" ca="1" si="25"/>
        <v>4136.4082302043716</v>
      </c>
      <c r="U23" s="35">
        <f t="shared" ca="1" si="25"/>
        <v>4203.2600061773646</v>
      </c>
      <c r="V23" s="35">
        <f t="shared" ca="1" si="25"/>
        <v>4255.0824147247995</v>
      </c>
      <c r="W23" s="35">
        <f t="shared" ca="1" si="25"/>
        <v>4291.4810560264068</v>
      </c>
      <c r="X23" s="35">
        <f t="shared" ca="1" si="25"/>
        <v>4312.1789144437771</v>
      </c>
      <c r="Y23" s="35">
        <f t="shared" ca="1" si="25"/>
        <v>4317.0184667766489</v>
      </c>
      <c r="Z23" s="35">
        <f t="shared" ca="1" si="25"/>
        <v>4305.9628811095663</v>
      </c>
      <c r="AA23" s="35">
        <f t="shared" ca="1" si="25"/>
        <v>4279.096297125001</v>
      </c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>
        <f t="shared" ref="AW23:BV23" ca="1" si="26">OFFSET($AL$7,0,$A23)+OFFSET(AW$3,0,-$A23)</f>
        <v>4269.3101381250008</v>
      </c>
      <c r="AX23" s="35">
        <f t="shared" ca="1" si="26"/>
        <v>4296.1767221095661</v>
      </c>
      <c r="AY23" s="35">
        <f t="shared" ca="1" si="26"/>
        <v>4307.2323077766487</v>
      </c>
      <c r="AZ23" s="35">
        <f t="shared" ca="1" si="26"/>
        <v>4302.3927554437778</v>
      </c>
      <c r="BA23" s="35">
        <f t="shared" ca="1" si="26"/>
        <v>4281.6948970264057</v>
      </c>
      <c r="BB23" s="35">
        <f t="shared" ca="1" si="26"/>
        <v>4245.2962557247993</v>
      </c>
      <c r="BC23" s="35">
        <f t="shared" ca="1" si="26"/>
        <v>4193.4738471773644</v>
      </c>
      <c r="BD23" s="35">
        <f t="shared" ca="1" si="26"/>
        <v>4126.6220712043714</v>
      </c>
      <c r="BE23" s="35">
        <f t="shared" ca="1" si="26"/>
        <v>4045.2497101871818</v>
      </c>
      <c r="BF23" s="35">
        <f t="shared" ca="1" si="26"/>
        <v>3949.9760569271111</v>
      </c>
      <c r="BG23" s="35">
        <f t="shared" ca="1" si="26"/>
        <v>3841.5262014532736</v>
      </c>
      <c r="BH23" s="35">
        <f t="shared" ca="1" si="26"/>
        <v>3720.7255126496375</v>
      </c>
      <c r="BI23" s="35">
        <f t="shared" ca="1" si="26"/>
        <v>3588.4933566994491</v>
      </c>
      <c r="BJ23" s="35">
        <f t="shared" ca="1" si="26"/>
        <v>3445.8361001534477</v>
      </c>
      <c r="BK23" s="35">
        <f t="shared" ca="1" si="26"/>
        <v>3293.8394508727561</v>
      </c>
      <c r="BL23" s="35">
        <f t="shared" ca="1" si="26"/>
        <v>3133.6601951364846</v>
      </c>
      <c r="BM23" s="35">
        <f t="shared" ca="1" si="26"/>
        <v>2966.5173937996674</v>
      </c>
      <c r="BN23" s="35">
        <f t="shared" ca="1" si="26"/>
        <v>2793.683104504059</v>
      </c>
      <c r="BO23" s="35">
        <f t="shared" ca="1" si="26"/>
        <v>2616.4727005513969</v>
      </c>
      <c r="BP23" s="35">
        <f t="shared" ca="1" si="26"/>
        <v>2752.7418958960016</v>
      </c>
      <c r="BQ23" s="35">
        <f t="shared" ca="1" si="26"/>
        <v>2884.9465639020373</v>
      </c>
      <c r="BR23" s="35">
        <f t="shared" ca="1" si="26"/>
        <v>3012.0805472186175</v>
      </c>
      <c r="BS23" s="35">
        <f t="shared" ca="1" si="26"/>
        <v>3133.176279467104</v>
      </c>
      <c r="BT23" s="35">
        <f t="shared" ca="1" si="26"/>
        <v>3247.3121490054841</v>
      </c>
      <c r="BU23" s="35">
        <f t="shared" ca="1" si="26"/>
        <v>3353.6195129494481</v>
      </c>
      <c r="BV23" s="35">
        <f t="shared" ca="1" si="26"/>
        <v>3451.289308069242</v>
      </c>
    </row>
    <row r="24" spans="1:74" x14ac:dyDescent="0.25">
      <c r="A24">
        <v>12</v>
      </c>
      <c r="B24" s="35">
        <f t="shared" ref="B24:Z24" ca="1" si="27">OFFSET($AL$7,0,-$A24)+OFFSET(B$3,0,$A24)</f>
        <v>3331.3732859494476</v>
      </c>
      <c r="C24" s="35">
        <f t="shared" ca="1" si="27"/>
        <v>3225.0659220054836</v>
      </c>
      <c r="D24" s="35">
        <f t="shared" ca="1" si="27"/>
        <v>3110.9300524671035</v>
      </c>
      <c r="E24" s="35">
        <f t="shared" ca="1" si="27"/>
        <v>2989.834320218617</v>
      </c>
      <c r="F24" s="35">
        <f t="shared" ca="1" si="27"/>
        <v>2862.7003369020372</v>
      </c>
      <c r="G24" s="35">
        <f t="shared" ca="1" si="27"/>
        <v>2730.4956688960015</v>
      </c>
      <c r="H24" s="35">
        <f t="shared" ca="1" si="27"/>
        <v>2594.2264735513972</v>
      </c>
      <c r="I24" s="35">
        <f t="shared" ca="1" si="27"/>
        <v>2771.4368775040593</v>
      </c>
      <c r="J24" s="35">
        <f t="shared" ca="1" si="27"/>
        <v>2944.2711667996678</v>
      </c>
      <c r="K24" s="35">
        <f t="shared" ca="1" si="27"/>
        <v>3111.413968136485</v>
      </c>
      <c r="L24" s="35">
        <f t="shared" ca="1" si="27"/>
        <v>3271.5932238727564</v>
      </c>
      <c r="M24" s="35">
        <f t="shared" ca="1" si="27"/>
        <v>3423.589873153448</v>
      </c>
      <c r="N24" s="35">
        <f t="shared" ca="1" si="27"/>
        <v>3566.2471296994495</v>
      </c>
      <c r="O24" s="35">
        <f t="shared" ca="1" si="27"/>
        <v>3698.4792856496379</v>
      </c>
      <c r="P24" s="35">
        <f t="shared" ca="1" si="27"/>
        <v>3819.279974453274</v>
      </c>
      <c r="Q24" s="35">
        <f t="shared" ca="1" si="27"/>
        <v>3927.7298299271115</v>
      </c>
      <c r="R24" s="35">
        <f t="shared" ca="1" si="27"/>
        <v>4023.0034831871822</v>
      </c>
      <c r="S24" s="35">
        <f t="shared" ca="1" si="27"/>
        <v>4104.3758442043718</v>
      </c>
      <c r="T24" s="35">
        <f t="shared" ca="1" si="27"/>
        <v>4171.2276201773648</v>
      </c>
      <c r="U24" s="35">
        <f t="shared" ca="1" si="27"/>
        <v>4223.0500287247996</v>
      </c>
      <c r="V24" s="35">
        <f t="shared" ca="1" si="27"/>
        <v>4259.448670026406</v>
      </c>
      <c r="W24" s="35">
        <f t="shared" ca="1" si="27"/>
        <v>4280.1465284437782</v>
      </c>
      <c r="X24" s="35">
        <f t="shared" ca="1" si="27"/>
        <v>4284.986080776649</v>
      </c>
      <c r="Y24" s="35">
        <f t="shared" ca="1" si="27"/>
        <v>4273.9304951095664</v>
      </c>
      <c r="Z24" s="35">
        <f t="shared" ca="1" si="27"/>
        <v>4247.0639111250011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>
        <f t="shared" ref="AX24:BV24" ca="1" si="28">OFFSET($AL$7,0,$A24)+OFFSET(AX$3,0,-$A24)</f>
        <v>4237.2777521250009</v>
      </c>
      <c r="AY24" s="35">
        <f t="shared" ca="1" si="28"/>
        <v>4264.1443361095662</v>
      </c>
      <c r="AZ24" s="35">
        <f t="shared" ca="1" si="28"/>
        <v>4275.1999217766488</v>
      </c>
      <c r="BA24" s="35">
        <f t="shared" ca="1" si="28"/>
        <v>4270.360369443777</v>
      </c>
      <c r="BB24" s="35">
        <f t="shared" ca="1" si="28"/>
        <v>4249.6625110264067</v>
      </c>
      <c r="BC24" s="35">
        <f t="shared" ca="1" si="28"/>
        <v>4213.2638697247994</v>
      </c>
      <c r="BD24" s="35">
        <f t="shared" ca="1" si="28"/>
        <v>4161.4414611773645</v>
      </c>
      <c r="BE24" s="35">
        <f t="shared" ca="1" si="28"/>
        <v>4094.5896852043716</v>
      </c>
      <c r="BF24" s="35">
        <f t="shared" ca="1" si="28"/>
        <v>4013.2173241871819</v>
      </c>
      <c r="BG24" s="35">
        <f t="shared" ca="1" si="28"/>
        <v>3917.9436709271113</v>
      </c>
      <c r="BH24" s="35">
        <f t="shared" ca="1" si="28"/>
        <v>3809.4938154532738</v>
      </c>
      <c r="BI24" s="35">
        <f t="shared" ca="1" si="28"/>
        <v>3688.6931266496376</v>
      </c>
      <c r="BJ24" s="35">
        <f t="shared" ca="1" si="28"/>
        <v>3556.4609706994493</v>
      </c>
      <c r="BK24" s="35">
        <f t="shared" ca="1" si="28"/>
        <v>3413.8037141534478</v>
      </c>
      <c r="BL24" s="35">
        <f t="shared" ca="1" si="28"/>
        <v>3261.8070648727562</v>
      </c>
      <c r="BM24" s="35">
        <f t="shared" ca="1" si="28"/>
        <v>3101.6278091364848</v>
      </c>
      <c r="BN24" s="35">
        <f t="shared" ca="1" si="28"/>
        <v>2934.4850077996675</v>
      </c>
      <c r="BO24" s="35">
        <f t="shared" ca="1" si="28"/>
        <v>2761.6507185040591</v>
      </c>
      <c r="BP24" s="35">
        <f t="shared" ca="1" si="28"/>
        <v>2584.440314551397</v>
      </c>
      <c r="BQ24" s="35">
        <f t="shared" ca="1" si="28"/>
        <v>2720.7095098960017</v>
      </c>
      <c r="BR24" s="35">
        <f t="shared" ca="1" si="28"/>
        <v>2852.9141779020374</v>
      </c>
      <c r="BS24" s="35">
        <f t="shared" ca="1" si="28"/>
        <v>2980.0481612186177</v>
      </c>
      <c r="BT24" s="35">
        <f t="shared" ca="1" si="28"/>
        <v>3101.1438934671041</v>
      </c>
      <c r="BU24" s="35">
        <f t="shared" ca="1" si="28"/>
        <v>3215.2797630054843</v>
      </c>
      <c r="BV24" s="35">
        <f t="shared" ca="1" si="28"/>
        <v>3321.5871269494482</v>
      </c>
    </row>
    <row r="25" spans="1:74" x14ac:dyDescent="0.25">
      <c r="A25">
        <v>13</v>
      </c>
      <c r="B25" s="35">
        <f t="shared" ref="B25:Y25" ca="1" si="29">OFFSET($AL$7,0,-$A25)+OFFSET(B$3,0,$A25)</f>
        <v>3189.7458180054832</v>
      </c>
      <c r="C25" s="35">
        <f t="shared" ca="1" si="29"/>
        <v>3075.6099484671031</v>
      </c>
      <c r="D25" s="35">
        <f t="shared" ca="1" si="29"/>
        <v>2954.5142162186166</v>
      </c>
      <c r="E25" s="35">
        <f t="shared" ca="1" si="29"/>
        <v>2827.3802329020368</v>
      </c>
      <c r="F25" s="35">
        <f t="shared" ca="1" si="29"/>
        <v>2695.1755648960011</v>
      </c>
      <c r="G25" s="35">
        <f t="shared" ca="1" si="29"/>
        <v>2558.9063695513969</v>
      </c>
      <c r="H25" s="35">
        <f t="shared" ca="1" si="29"/>
        <v>2736.116773504059</v>
      </c>
      <c r="I25" s="35">
        <f t="shared" ca="1" si="29"/>
        <v>2908.9510627996674</v>
      </c>
      <c r="J25" s="35">
        <f t="shared" ca="1" si="29"/>
        <v>3076.0938641364846</v>
      </c>
      <c r="K25" s="35">
        <f t="shared" ca="1" si="29"/>
        <v>3236.2731198727561</v>
      </c>
      <c r="L25" s="35">
        <f t="shared" ca="1" si="29"/>
        <v>3388.2697691534477</v>
      </c>
      <c r="M25" s="35">
        <f t="shared" ca="1" si="29"/>
        <v>3530.9270256994491</v>
      </c>
      <c r="N25" s="35">
        <f t="shared" ca="1" si="29"/>
        <v>3663.1591816496375</v>
      </c>
      <c r="O25" s="35">
        <f t="shared" ca="1" si="29"/>
        <v>3783.9598704532737</v>
      </c>
      <c r="P25" s="35">
        <f t="shared" ca="1" si="29"/>
        <v>3892.4097259271111</v>
      </c>
      <c r="Q25" s="35">
        <f t="shared" ca="1" si="29"/>
        <v>3987.6833791871818</v>
      </c>
      <c r="R25" s="35">
        <f t="shared" ca="1" si="29"/>
        <v>4069.0557402043714</v>
      </c>
      <c r="S25" s="35">
        <f t="shared" ca="1" si="29"/>
        <v>4135.9075161773644</v>
      </c>
      <c r="T25" s="35">
        <f t="shared" ca="1" si="29"/>
        <v>4187.7299247247993</v>
      </c>
      <c r="U25" s="35">
        <f t="shared" ca="1" si="29"/>
        <v>4224.1285660264057</v>
      </c>
      <c r="V25" s="35">
        <f t="shared" ca="1" si="29"/>
        <v>4244.8264244437778</v>
      </c>
      <c r="W25" s="35">
        <f t="shared" ca="1" si="29"/>
        <v>4249.6659767766487</v>
      </c>
      <c r="X25" s="35">
        <f t="shared" ca="1" si="29"/>
        <v>4238.6103911095661</v>
      </c>
      <c r="Y25" s="35">
        <f t="shared" ca="1" si="29"/>
        <v>4211.7438071250008</v>
      </c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>
        <f t="shared" ref="AY25:BV25" ca="1" si="30">OFFSET($AL$7,0,$A25)+OFFSET(AY$3,0,-$A25)</f>
        <v>4200.9275981250012</v>
      </c>
      <c r="AZ25" s="35">
        <f t="shared" ca="1" si="30"/>
        <v>4227.7941821095665</v>
      </c>
      <c r="BA25" s="35">
        <f t="shared" ca="1" si="30"/>
        <v>4238.8497677766491</v>
      </c>
      <c r="BB25" s="35">
        <f t="shared" ca="1" si="30"/>
        <v>4234.0102154437773</v>
      </c>
      <c r="BC25" s="35">
        <f t="shared" ca="1" si="30"/>
        <v>4213.312357026407</v>
      </c>
      <c r="BD25" s="35">
        <f t="shared" ca="1" si="30"/>
        <v>4176.9137157247997</v>
      </c>
      <c r="BE25" s="35">
        <f t="shared" ca="1" si="30"/>
        <v>4125.0913071773648</v>
      </c>
      <c r="BF25" s="35">
        <f t="shared" ca="1" si="30"/>
        <v>4058.2395312043718</v>
      </c>
      <c r="BG25" s="35">
        <f t="shared" ca="1" si="30"/>
        <v>3976.8671701871822</v>
      </c>
      <c r="BH25" s="35">
        <f t="shared" ca="1" si="30"/>
        <v>3881.5935169271115</v>
      </c>
      <c r="BI25" s="35">
        <f t="shared" ca="1" si="30"/>
        <v>3773.143661453274</v>
      </c>
      <c r="BJ25" s="35">
        <f t="shared" ca="1" si="30"/>
        <v>3652.3429726496379</v>
      </c>
      <c r="BK25" s="35">
        <f t="shared" ca="1" si="30"/>
        <v>3520.1108166994495</v>
      </c>
      <c r="BL25" s="35">
        <f t="shared" ca="1" si="30"/>
        <v>3377.4535601534481</v>
      </c>
      <c r="BM25" s="35">
        <f t="shared" ca="1" si="30"/>
        <v>3225.4569108727565</v>
      </c>
      <c r="BN25" s="35">
        <f t="shared" ca="1" si="30"/>
        <v>3065.277655136485</v>
      </c>
      <c r="BO25" s="35">
        <f t="shared" ca="1" si="30"/>
        <v>2898.1348537996678</v>
      </c>
      <c r="BP25" s="35">
        <f t="shared" ca="1" si="30"/>
        <v>2725.3005645040594</v>
      </c>
      <c r="BQ25" s="35">
        <f t="shared" ca="1" si="30"/>
        <v>2548.0901605513973</v>
      </c>
      <c r="BR25" s="35">
        <f t="shared" ca="1" si="30"/>
        <v>2684.3593558960019</v>
      </c>
      <c r="BS25" s="35">
        <f t="shared" ca="1" si="30"/>
        <v>2816.5640239020377</v>
      </c>
      <c r="BT25" s="35">
        <f t="shared" ca="1" si="30"/>
        <v>2943.6980072186179</v>
      </c>
      <c r="BU25" s="35">
        <f t="shared" ca="1" si="30"/>
        <v>3064.7937394671044</v>
      </c>
      <c r="BV25" s="35">
        <f t="shared" ca="1" si="30"/>
        <v>3178.9296090054845</v>
      </c>
    </row>
    <row r="26" spans="1:74" x14ac:dyDescent="0.25">
      <c r="A26">
        <v>14</v>
      </c>
      <c r="B26" s="35">
        <f t="shared" ref="B26:X26" ca="1" si="31">OFFSET($AL$7,0,-$A26)+OFFSET(B$3,0,$A26)</f>
        <v>3041.8117624671036</v>
      </c>
      <c r="C26" s="35">
        <f t="shared" ca="1" si="31"/>
        <v>2920.7160302186167</v>
      </c>
      <c r="D26" s="35">
        <f t="shared" ca="1" si="31"/>
        <v>2793.5820469020373</v>
      </c>
      <c r="E26" s="35">
        <f t="shared" ca="1" si="31"/>
        <v>2661.3773788960016</v>
      </c>
      <c r="F26" s="35">
        <f t="shared" ca="1" si="31"/>
        <v>2525.1081835513969</v>
      </c>
      <c r="G26" s="35">
        <f t="shared" ca="1" si="31"/>
        <v>2702.318587504059</v>
      </c>
      <c r="H26" s="35">
        <f t="shared" ca="1" si="31"/>
        <v>2875.1528767996679</v>
      </c>
      <c r="I26" s="35">
        <f t="shared" ca="1" si="31"/>
        <v>3042.2956781364855</v>
      </c>
      <c r="J26" s="35">
        <f t="shared" ca="1" si="31"/>
        <v>3202.4749338727561</v>
      </c>
      <c r="K26" s="35">
        <f t="shared" ca="1" si="31"/>
        <v>3354.4715831534481</v>
      </c>
      <c r="L26" s="35">
        <f t="shared" ca="1" si="31"/>
        <v>3497.1288396994496</v>
      </c>
      <c r="M26" s="35">
        <f t="shared" ca="1" si="31"/>
        <v>3629.360995649638</v>
      </c>
      <c r="N26" s="35">
        <f t="shared" ca="1" si="31"/>
        <v>3750.1616844532741</v>
      </c>
      <c r="O26" s="35">
        <f t="shared" ca="1" si="31"/>
        <v>3858.6115399271121</v>
      </c>
      <c r="P26" s="35">
        <f t="shared" ca="1" si="31"/>
        <v>3953.8851931871823</v>
      </c>
      <c r="Q26" s="35">
        <f t="shared" ca="1" si="31"/>
        <v>4035.2575542043719</v>
      </c>
      <c r="R26" s="35">
        <f t="shared" ca="1" si="31"/>
        <v>4102.1093301773653</v>
      </c>
      <c r="S26" s="35">
        <f t="shared" ca="1" si="31"/>
        <v>4153.9317387248002</v>
      </c>
      <c r="T26" s="35">
        <f t="shared" ca="1" si="31"/>
        <v>4190.3303800264066</v>
      </c>
      <c r="U26" s="35">
        <f t="shared" ca="1" si="31"/>
        <v>4211.0282384437778</v>
      </c>
      <c r="V26" s="35">
        <f t="shared" ca="1" si="31"/>
        <v>4215.8677907766487</v>
      </c>
      <c r="W26" s="35">
        <f t="shared" ca="1" si="31"/>
        <v>4204.812205109567</v>
      </c>
      <c r="X26" s="35">
        <f t="shared" ca="1" si="31"/>
        <v>4177.9456211250017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>
        <f t="shared" ref="AZ26:BV26" ca="1" si="32">OFFSET($AL$7,0,$A26)+OFFSET(AZ$3,0,-$A26)</f>
        <v>4164.2102531250011</v>
      </c>
      <c r="BA26" s="35">
        <f t="shared" ca="1" si="32"/>
        <v>4191.0768371095664</v>
      </c>
      <c r="BB26" s="35">
        <f t="shared" ca="1" si="32"/>
        <v>4202.132422776649</v>
      </c>
      <c r="BC26" s="35">
        <f t="shared" ca="1" si="32"/>
        <v>4197.2928704437782</v>
      </c>
      <c r="BD26" s="35">
        <f t="shared" ca="1" si="32"/>
        <v>4176.595012026406</v>
      </c>
      <c r="BE26" s="35">
        <f t="shared" ca="1" si="32"/>
        <v>4140.1963707247996</v>
      </c>
      <c r="BF26" s="35">
        <f t="shared" ca="1" si="32"/>
        <v>4088.3739621773648</v>
      </c>
      <c r="BG26" s="35">
        <f t="shared" ca="1" si="32"/>
        <v>4021.5221862043718</v>
      </c>
      <c r="BH26" s="35">
        <f t="shared" ca="1" si="32"/>
        <v>3940.1498251871822</v>
      </c>
      <c r="BI26" s="35">
        <f t="shared" ca="1" si="32"/>
        <v>3844.8761719271115</v>
      </c>
      <c r="BJ26" s="35">
        <f t="shared" ca="1" si="32"/>
        <v>3736.426316453274</v>
      </c>
      <c r="BK26" s="35">
        <f t="shared" ca="1" si="32"/>
        <v>3615.6256276496379</v>
      </c>
      <c r="BL26" s="35">
        <f t="shared" ca="1" si="32"/>
        <v>3483.3934716994495</v>
      </c>
      <c r="BM26" s="35">
        <f t="shared" ca="1" si="32"/>
        <v>3340.736215153448</v>
      </c>
      <c r="BN26" s="35">
        <f t="shared" ca="1" si="32"/>
        <v>3188.7395658727564</v>
      </c>
      <c r="BO26" s="35">
        <f t="shared" ca="1" si="32"/>
        <v>3028.560310136485</v>
      </c>
      <c r="BP26" s="35">
        <f t="shared" ca="1" si="32"/>
        <v>2861.4175087996678</v>
      </c>
      <c r="BQ26" s="35">
        <f t="shared" ca="1" si="32"/>
        <v>2688.5832195040593</v>
      </c>
      <c r="BR26" s="35">
        <f t="shared" ca="1" si="32"/>
        <v>2511.3728155513973</v>
      </c>
      <c r="BS26" s="35">
        <f t="shared" ca="1" si="32"/>
        <v>2647.6420108960019</v>
      </c>
      <c r="BT26" s="35">
        <f t="shared" ca="1" si="32"/>
        <v>2779.8466789020376</v>
      </c>
      <c r="BU26" s="35">
        <f t="shared" ca="1" si="32"/>
        <v>2906.9806622186179</v>
      </c>
      <c r="BV26" s="35">
        <f t="shared" ca="1" si="32"/>
        <v>3028.0763944671044</v>
      </c>
    </row>
    <row r="27" spans="1:74" x14ac:dyDescent="0.25">
      <c r="A27">
        <v>15</v>
      </c>
      <c r="B27" s="35">
        <f t="shared" ref="B27:W27" ca="1" si="33">OFFSET($AL$7,0,-$A27)+OFFSET(B$3,0,$A27)</f>
        <v>2878.6508672186164</v>
      </c>
      <c r="C27" s="35">
        <f t="shared" ca="1" si="33"/>
        <v>2751.5168839020371</v>
      </c>
      <c r="D27" s="35">
        <f t="shared" ca="1" si="33"/>
        <v>2619.3122158960014</v>
      </c>
      <c r="E27" s="35">
        <f t="shared" ca="1" si="33"/>
        <v>2483.0430205513967</v>
      </c>
      <c r="F27" s="35">
        <f t="shared" ca="1" si="33"/>
        <v>2660.2534245040588</v>
      </c>
      <c r="G27" s="35">
        <f t="shared" ca="1" si="33"/>
        <v>2833.0877137996677</v>
      </c>
      <c r="H27" s="35">
        <f t="shared" ca="1" si="33"/>
        <v>3000.2305151364853</v>
      </c>
      <c r="I27" s="35">
        <f t="shared" ca="1" si="33"/>
        <v>3160.4097708727559</v>
      </c>
      <c r="J27" s="35">
        <f t="shared" ca="1" si="33"/>
        <v>3312.4064201534479</v>
      </c>
      <c r="K27" s="35">
        <f t="shared" ca="1" si="33"/>
        <v>3455.0636766994494</v>
      </c>
      <c r="L27" s="35">
        <f t="shared" ca="1" si="33"/>
        <v>3587.2958326496378</v>
      </c>
      <c r="M27" s="35">
        <f t="shared" ca="1" si="33"/>
        <v>3708.0965214532739</v>
      </c>
      <c r="N27" s="35">
        <f t="shared" ca="1" si="33"/>
        <v>3816.5463769271119</v>
      </c>
      <c r="O27" s="35">
        <f t="shared" ca="1" si="33"/>
        <v>3911.8200301871821</v>
      </c>
      <c r="P27" s="35">
        <f t="shared" ca="1" si="33"/>
        <v>3993.1923912043717</v>
      </c>
      <c r="Q27" s="35">
        <f t="shared" ca="1" si="33"/>
        <v>4060.0441671773647</v>
      </c>
      <c r="R27" s="35">
        <f t="shared" ca="1" si="33"/>
        <v>4111.8665757248</v>
      </c>
      <c r="S27" s="35">
        <f t="shared" ca="1" si="33"/>
        <v>4148.2652170264064</v>
      </c>
      <c r="T27" s="35">
        <f t="shared" ca="1" si="33"/>
        <v>4168.9630754437776</v>
      </c>
      <c r="U27" s="35">
        <f t="shared" ca="1" si="33"/>
        <v>4173.8026277766494</v>
      </c>
      <c r="V27" s="35">
        <f t="shared" ca="1" si="33"/>
        <v>4162.7470421095659</v>
      </c>
      <c r="W27" s="35">
        <f t="shared" ca="1" si="33"/>
        <v>4135.8804581250006</v>
      </c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>
        <f t="shared" ref="BA27:BV27" ca="1" si="34">OFFSET($AL$7,0,$A27)+OFFSET(BA$3,0,-$A27)</f>
        <v>4125.5547491250018</v>
      </c>
      <c r="BB27" s="35">
        <f t="shared" ca="1" si="34"/>
        <v>4152.4213331095671</v>
      </c>
      <c r="BC27" s="35">
        <f t="shared" ca="1" si="34"/>
        <v>4163.4769187766487</v>
      </c>
      <c r="BD27" s="35">
        <f t="shared" ca="1" si="34"/>
        <v>4158.6373664437779</v>
      </c>
      <c r="BE27" s="35">
        <f t="shared" ca="1" si="34"/>
        <v>4137.9395080264067</v>
      </c>
      <c r="BF27" s="35">
        <f t="shared" ca="1" si="34"/>
        <v>4101.5408667248003</v>
      </c>
      <c r="BG27" s="35">
        <f t="shared" ca="1" si="34"/>
        <v>4049.7184581773649</v>
      </c>
      <c r="BH27" s="35">
        <f t="shared" ca="1" si="34"/>
        <v>3982.866682204372</v>
      </c>
      <c r="BI27" s="35">
        <f t="shared" ca="1" si="34"/>
        <v>3901.4943211871823</v>
      </c>
      <c r="BJ27" s="35">
        <f t="shared" ca="1" si="34"/>
        <v>3806.2206679271121</v>
      </c>
      <c r="BK27" s="35">
        <f t="shared" ca="1" si="34"/>
        <v>3697.7708124532742</v>
      </c>
      <c r="BL27" s="35">
        <f t="shared" ca="1" si="34"/>
        <v>3576.970123649638</v>
      </c>
      <c r="BM27" s="35">
        <f t="shared" ca="1" si="34"/>
        <v>3444.7379676994497</v>
      </c>
      <c r="BN27" s="35">
        <f t="shared" ca="1" si="34"/>
        <v>3302.0807111534482</v>
      </c>
      <c r="BO27" s="35">
        <f t="shared" ca="1" si="34"/>
        <v>3150.0840618727561</v>
      </c>
      <c r="BP27" s="35">
        <f t="shared" ca="1" si="34"/>
        <v>2989.9048061364856</v>
      </c>
      <c r="BQ27" s="35">
        <f t="shared" ca="1" si="34"/>
        <v>2822.7620047996679</v>
      </c>
      <c r="BR27" s="35">
        <f t="shared" ca="1" si="34"/>
        <v>2649.9277155040591</v>
      </c>
      <c r="BS27" s="35">
        <f t="shared" ca="1" si="34"/>
        <v>2472.7173115513974</v>
      </c>
      <c r="BT27" s="35">
        <f t="shared" ca="1" si="34"/>
        <v>2608.9865068960025</v>
      </c>
      <c r="BU27" s="35">
        <f t="shared" ca="1" si="34"/>
        <v>2741.1911749020383</v>
      </c>
      <c r="BV27" s="35">
        <f t="shared" ca="1" si="34"/>
        <v>2868.3251582186181</v>
      </c>
    </row>
    <row r="28" spans="1:74" x14ac:dyDescent="0.25">
      <c r="A28">
        <v>16</v>
      </c>
      <c r="B28" s="35">
        <f t="shared" ref="B28:V28" ca="1" si="35">OFFSET($AL$7,0,-$A28)+OFFSET(B$3,0,$A28)</f>
        <v>2715.8295889020369</v>
      </c>
      <c r="C28" s="35">
        <f t="shared" ca="1" si="35"/>
        <v>2583.6249208960012</v>
      </c>
      <c r="D28" s="35">
        <f t="shared" ca="1" si="35"/>
        <v>2447.355725551397</v>
      </c>
      <c r="E28" s="35">
        <f t="shared" ca="1" si="35"/>
        <v>2624.5661295040591</v>
      </c>
      <c r="F28" s="35">
        <f t="shared" ca="1" si="35"/>
        <v>2797.4004187996675</v>
      </c>
      <c r="G28" s="35">
        <f t="shared" ca="1" si="35"/>
        <v>2964.5432201364847</v>
      </c>
      <c r="H28" s="35">
        <f t="shared" ca="1" si="35"/>
        <v>3124.7224758727561</v>
      </c>
      <c r="I28" s="35">
        <f t="shared" ca="1" si="35"/>
        <v>3276.7191251534477</v>
      </c>
      <c r="J28" s="35">
        <f t="shared" ca="1" si="35"/>
        <v>3419.3763816994492</v>
      </c>
      <c r="K28" s="35">
        <f t="shared" ca="1" si="35"/>
        <v>3551.6085376496376</v>
      </c>
      <c r="L28" s="35">
        <f t="shared" ca="1" si="35"/>
        <v>3672.4092264532737</v>
      </c>
      <c r="M28" s="35">
        <f t="shared" ca="1" si="35"/>
        <v>3780.8590819271112</v>
      </c>
      <c r="N28" s="35">
        <f t="shared" ca="1" si="35"/>
        <v>3876.1327351871819</v>
      </c>
      <c r="O28" s="35">
        <f t="shared" ca="1" si="35"/>
        <v>3957.5050962043715</v>
      </c>
      <c r="P28" s="35">
        <f t="shared" ca="1" si="35"/>
        <v>4024.3568721773645</v>
      </c>
      <c r="Q28" s="35">
        <f t="shared" ca="1" si="35"/>
        <v>4076.1792807247994</v>
      </c>
      <c r="R28" s="35">
        <f t="shared" ca="1" si="35"/>
        <v>4112.5779220264067</v>
      </c>
      <c r="S28" s="35">
        <f t="shared" ca="1" si="35"/>
        <v>4133.275780443777</v>
      </c>
      <c r="T28" s="35">
        <f t="shared" ca="1" si="35"/>
        <v>4138.1153327766488</v>
      </c>
      <c r="U28" s="35">
        <f t="shared" ca="1" si="35"/>
        <v>4127.0597471095662</v>
      </c>
      <c r="V28" s="35">
        <f t="shared" ca="1" si="35"/>
        <v>4100.1931631250009</v>
      </c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>
        <f t="shared" ref="BB28:BV28" ca="1" si="36">OFFSET($AL$7,0,$A28)+OFFSET(BB$3,0,-$A28)</f>
        <v>4087.0716041250007</v>
      </c>
      <c r="BC28" s="35">
        <f t="shared" ca="1" si="36"/>
        <v>4113.938188109566</v>
      </c>
      <c r="BD28" s="35">
        <f t="shared" ca="1" si="36"/>
        <v>4124.9937737766486</v>
      </c>
      <c r="BE28" s="35">
        <f t="shared" ca="1" si="36"/>
        <v>4120.1542214437777</v>
      </c>
      <c r="BF28" s="35">
        <f t="shared" ca="1" si="36"/>
        <v>4099.4563630264065</v>
      </c>
      <c r="BG28" s="35">
        <f t="shared" ca="1" si="36"/>
        <v>4063.0577217247996</v>
      </c>
      <c r="BH28" s="35">
        <f t="shared" ca="1" si="36"/>
        <v>4011.2353131773643</v>
      </c>
      <c r="BI28" s="35">
        <f t="shared" ca="1" si="36"/>
        <v>3944.3835372043714</v>
      </c>
      <c r="BJ28" s="35">
        <f t="shared" ca="1" si="36"/>
        <v>3863.0111761871822</v>
      </c>
      <c r="BK28" s="35">
        <f t="shared" ca="1" si="36"/>
        <v>3767.7375229271115</v>
      </c>
      <c r="BL28" s="35">
        <f t="shared" ca="1" si="36"/>
        <v>3659.2876674532736</v>
      </c>
      <c r="BM28" s="35">
        <f t="shared" ca="1" si="36"/>
        <v>3538.4869786496374</v>
      </c>
      <c r="BN28" s="35">
        <f t="shared" ca="1" si="36"/>
        <v>3406.2548226994495</v>
      </c>
      <c r="BO28" s="35">
        <f t="shared" ca="1" si="36"/>
        <v>3263.5975661534476</v>
      </c>
      <c r="BP28" s="35">
        <f t="shared" ca="1" si="36"/>
        <v>3111.600916872756</v>
      </c>
      <c r="BQ28" s="35">
        <f t="shared" ca="1" si="36"/>
        <v>2951.421661136485</v>
      </c>
      <c r="BR28" s="35">
        <f t="shared" ca="1" si="36"/>
        <v>2784.2788597996678</v>
      </c>
      <c r="BS28" s="35">
        <f t="shared" ca="1" si="36"/>
        <v>2611.4445705040589</v>
      </c>
      <c r="BT28" s="35">
        <f t="shared" ca="1" si="36"/>
        <v>2434.2341665513968</v>
      </c>
      <c r="BU28" s="35">
        <f t="shared" ca="1" si="36"/>
        <v>2570.5033618960019</v>
      </c>
      <c r="BV28" s="35">
        <f t="shared" ca="1" si="36"/>
        <v>2702.7080299020377</v>
      </c>
    </row>
    <row r="29" spans="1:74" x14ac:dyDescent="0.25">
      <c r="A29">
        <v>17</v>
      </c>
      <c r="B29" s="35">
        <f t="shared" ref="B29:U29" ca="1" si="37">OFFSET($AL$7,0,-$A29)+OFFSET(B$3,0,$A29)</f>
        <v>2542.1735668960009</v>
      </c>
      <c r="C29" s="35">
        <f t="shared" ca="1" si="37"/>
        <v>2405.9043715513967</v>
      </c>
      <c r="D29" s="35">
        <f t="shared" ca="1" si="37"/>
        <v>2583.1147755040588</v>
      </c>
      <c r="E29" s="35">
        <f t="shared" ca="1" si="37"/>
        <v>2755.9490647996672</v>
      </c>
      <c r="F29" s="35">
        <f t="shared" ca="1" si="37"/>
        <v>2923.0918661364849</v>
      </c>
      <c r="G29" s="35">
        <f t="shared" ca="1" si="37"/>
        <v>3083.2711218727559</v>
      </c>
      <c r="H29" s="35">
        <f t="shared" ca="1" si="37"/>
        <v>3235.2677711534479</v>
      </c>
      <c r="I29" s="35">
        <f t="shared" ca="1" si="37"/>
        <v>3377.9250276994489</v>
      </c>
      <c r="J29" s="35">
        <f t="shared" ca="1" si="37"/>
        <v>3510.1571836496378</v>
      </c>
      <c r="K29" s="35">
        <f t="shared" ca="1" si="37"/>
        <v>3630.9578724532739</v>
      </c>
      <c r="L29" s="35">
        <f t="shared" ca="1" si="37"/>
        <v>3739.4077279271114</v>
      </c>
      <c r="M29" s="35">
        <f t="shared" ca="1" si="37"/>
        <v>3834.6813811871816</v>
      </c>
      <c r="N29" s="35">
        <f t="shared" ca="1" si="37"/>
        <v>3916.0537422043717</v>
      </c>
      <c r="O29" s="35">
        <f t="shared" ca="1" si="37"/>
        <v>3982.9055181773647</v>
      </c>
      <c r="P29" s="35">
        <f t="shared" ca="1" si="37"/>
        <v>4034.7279267247995</v>
      </c>
      <c r="Q29" s="35">
        <f t="shared" ca="1" si="37"/>
        <v>4071.1265680264059</v>
      </c>
      <c r="R29" s="35">
        <f t="shared" ca="1" si="37"/>
        <v>4091.8244264437772</v>
      </c>
      <c r="S29" s="35">
        <f t="shared" ca="1" si="37"/>
        <v>4096.6639787766489</v>
      </c>
      <c r="T29" s="35">
        <f t="shared" ca="1" si="37"/>
        <v>4085.6083931095664</v>
      </c>
      <c r="U29" s="35">
        <f t="shared" ca="1" si="37"/>
        <v>4058.7418091250011</v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>
        <f t="shared" ref="BC29:BV29" ca="1" si="38">OFFSET($AL$7,0,$A29)+OFFSET(BC$3,0,-$A29)</f>
        <v>4046.6503001250012</v>
      </c>
      <c r="BD29" s="35">
        <f t="shared" ca="1" si="38"/>
        <v>4073.5168841095665</v>
      </c>
      <c r="BE29" s="35">
        <f t="shared" ca="1" si="38"/>
        <v>4084.5724697766491</v>
      </c>
      <c r="BF29" s="35">
        <f t="shared" ca="1" si="38"/>
        <v>4079.7329174437773</v>
      </c>
      <c r="BG29" s="35">
        <f t="shared" ca="1" si="38"/>
        <v>4059.0350590264061</v>
      </c>
      <c r="BH29" s="35">
        <f t="shared" ca="1" si="38"/>
        <v>4022.6364177247997</v>
      </c>
      <c r="BI29" s="35">
        <f t="shared" ca="1" si="38"/>
        <v>3970.8140091773648</v>
      </c>
      <c r="BJ29" s="35">
        <f t="shared" ca="1" si="38"/>
        <v>3903.9622332043718</v>
      </c>
      <c r="BK29" s="35">
        <f t="shared" ca="1" si="38"/>
        <v>3822.5898721871818</v>
      </c>
      <c r="BL29" s="35">
        <f t="shared" ca="1" si="38"/>
        <v>3727.3162189271115</v>
      </c>
      <c r="BM29" s="35">
        <f t="shared" ca="1" si="38"/>
        <v>3618.8663634532741</v>
      </c>
      <c r="BN29" s="35">
        <f t="shared" ca="1" si="38"/>
        <v>3498.0656746496379</v>
      </c>
      <c r="BO29" s="35">
        <f t="shared" ca="1" si="38"/>
        <v>3365.8335186994491</v>
      </c>
      <c r="BP29" s="35">
        <f t="shared" ca="1" si="38"/>
        <v>3223.1762621534481</v>
      </c>
      <c r="BQ29" s="35">
        <f t="shared" ca="1" si="38"/>
        <v>3071.179612872756</v>
      </c>
      <c r="BR29" s="35">
        <f t="shared" ca="1" si="38"/>
        <v>2911.000357136485</v>
      </c>
      <c r="BS29" s="35">
        <f t="shared" ca="1" si="38"/>
        <v>2743.8575557996674</v>
      </c>
      <c r="BT29" s="35">
        <f t="shared" ca="1" si="38"/>
        <v>2571.0232665040589</v>
      </c>
      <c r="BU29" s="35">
        <f t="shared" ca="1" si="38"/>
        <v>2393.8128625513968</v>
      </c>
      <c r="BV29" s="35">
        <f t="shared" ca="1" si="38"/>
        <v>2530.082057896002</v>
      </c>
    </row>
    <row r="30" spans="1:74" x14ac:dyDescent="0.25">
      <c r="A30">
        <v>18</v>
      </c>
      <c r="B30" s="35">
        <f t="shared" ref="B30:T30" ca="1" si="39">OFFSET($AL$7,0,-$A30)+OFFSET(B$3,0,$A30)</f>
        <v>2364.502067551397</v>
      </c>
      <c r="C30" s="35">
        <f t="shared" ca="1" si="39"/>
        <v>2541.7124715040591</v>
      </c>
      <c r="D30" s="35">
        <f t="shared" ca="1" si="39"/>
        <v>2714.5467607996679</v>
      </c>
      <c r="E30" s="35">
        <f t="shared" ca="1" si="39"/>
        <v>2881.6895621364852</v>
      </c>
      <c r="F30" s="35">
        <f t="shared" ca="1" si="39"/>
        <v>3041.8688178727562</v>
      </c>
      <c r="G30" s="35">
        <f t="shared" ca="1" si="39"/>
        <v>3193.8654671534478</v>
      </c>
      <c r="H30" s="35">
        <f t="shared" ca="1" si="39"/>
        <v>3336.5227236994497</v>
      </c>
      <c r="I30" s="35">
        <f t="shared" ca="1" si="39"/>
        <v>3468.7548796496376</v>
      </c>
      <c r="J30" s="35">
        <f t="shared" ca="1" si="39"/>
        <v>3589.5555684532737</v>
      </c>
      <c r="K30" s="35">
        <f t="shared" ca="1" si="39"/>
        <v>3698.0054239271117</v>
      </c>
      <c r="L30" s="35">
        <f t="shared" ca="1" si="39"/>
        <v>3793.2790771871823</v>
      </c>
      <c r="M30" s="35">
        <f t="shared" ca="1" si="39"/>
        <v>3874.6514382043715</v>
      </c>
      <c r="N30" s="35">
        <f t="shared" ca="1" si="39"/>
        <v>3941.5032141773645</v>
      </c>
      <c r="O30" s="35">
        <f t="shared" ca="1" si="39"/>
        <v>3993.3256227247998</v>
      </c>
      <c r="P30" s="35">
        <f t="shared" ca="1" si="39"/>
        <v>4029.7242640264067</v>
      </c>
      <c r="Q30" s="35">
        <f t="shared" ca="1" si="39"/>
        <v>4050.4221224437779</v>
      </c>
      <c r="R30" s="35">
        <f t="shared" ca="1" si="39"/>
        <v>4055.2616747766488</v>
      </c>
      <c r="S30" s="35">
        <f t="shared" ca="1" si="39"/>
        <v>4044.2060891095662</v>
      </c>
      <c r="T30" s="35">
        <f t="shared" ca="1" si="39"/>
        <v>4017.3395051250009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>
        <f t="shared" ref="BD30:BV30" ca="1" si="40">OFFSET($AL$7,0,$A30)+OFFSET(BD$3,0,-$A30)</f>
        <v>4004.2179461250012</v>
      </c>
      <c r="BE30" s="35">
        <f t="shared" ca="1" si="40"/>
        <v>4031.0845301095665</v>
      </c>
      <c r="BF30" s="35">
        <f t="shared" ca="1" si="40"/>
        <v>4042.1401157766491</v>
      </c>
      <c r="BG30" s="35">
        <f t="shared" ca="1" si="40"/>
        <v>4037.3005634437777</v>
      </c>
      <c r="BH30" s="35">
        <f t="shared" ca="1" si="40"/>
        <v>4016.6027050264065</v>
      </c>
      <c r="BI30" s="35">
        <f t="shared" ca="1" si="40"/>
        <v>3980.2040637248001</v>
      </c>
      <c r="BJ30" s="35">
        <f t="shared" ca="1" si="40"/>
        <v>3928.3816551773648</v>
      </c>
      <c r="BK30" s="35">
        <f t="shared" ca="1" si="40"/>
        <v>3861.5298792043718</v>
      </c>
      <c r="BL30" s="35">
        <f t="shared" ca="1" si="40"/>
        <v>3780.1575181871822</v>
      </c>
      <c r="BM30" s="35">
        <f t="shared" ca="1" si="40"/>
        <v>3684.883864927112</v>
      </c>
      <c r="BN30" s="35">
        <f t="shared" ca="1" si="40"/>
        <v>3576.434009453274</v>
      </c>
      <c r="BO30" s="35">
        <f t="shared" ca="1" si="40"/>
        <v>3455.6333206496379</v>
      </c>
      <c r="BP30" s="35">
        <f t="shared" ca="1" si="40"/>
        <v>3323.4011646994495</v>
      </c>
      <c r="BQ30" s="35">
        <f t="shared" ca="1" si="40"/>
        <v>3180.743908153448</v>
      </c>
      <c r="BR30" s="35">
        <f t="shared" ca="1" si="40"/>
        <v>3028.747258872756</v>
      </c>
      <c r="BS30" s="35">
        <f t="shared" ca="1" si="40"/>
        <v>2868.5680031364855</v>
      </c>
      <c r="BT30" s="35">
        <f t="shared" ca="1" si="40"/>
        <v>2701.4252017996678</v>
      </c>
      <c r="BU30" s="35">
        <f t="shared" ca="1" si="40"/>
        <v>2528.5909125040589</v>
      </c>
      <c r="BV30" s="35">
        <f t="shared" ca="1" si="40"/>
        <v>2351.3805085513973</v>
      </c>
    </row>
    <row r="31" spans="1:74" x14ac:dyDescent="0.25">
      <c r="A31">
        <v>19</v>
      </c>
      <c r="B31" s="35">
        <f t="shared" ref="B31:S31" ca="1" si="41">OFFSET($AL$7,0,-$A31)+OFFSET(B$3,0,$A31)</f>
        <v>2497.8815085040587</v>
      </c>
      <c r="C31" s="35">
        <f t="shared" ca="1" si="41"/>
        <v>2670.7157977996676</v>
      </c>
      <c r="D31" s="35">
        <f t="shared" ca="1" si="41"/>
        <v>2837.8585991364853</v>
      </c>
      <c r="E31" s="35">
        <f t="shared" ca="1" si="41"/>
        <v>2998.0378548727558</v>
      </c>
      <c r="F31" s="35">
        <f t="shared" ca="1" si="41"/>
        <v>3150.0345041534479</v>
      </c>
      <c r="G31" s="35">
        <f t="shared" ca="1" si="41"/>
        <v>3292.6917606994493</v>
      </c>
      <c r="H31" s="35">
        <f t="shared" ca="1" si="41"/>
        <v>3424.9239166496377</v>
      </c>
      <c r="I31" s="35">
        <f t="shared" ca="1" si="41"/>
        <v>3545.7246054532739</v>
      </c>
      <c r="J31" s="35">
        <f t="shared" ca="1" si="41"/>
        <v>3654.1744609271118</v>
      </c>
      <c r="K31" s="35">
        <f t="shared" ca="1" si="41"/>
        <v>3749.448114187182</v>
      </c>
      <c r="L31" s="35">
        <f t="shared" ca="1" si="41"/>
        <v>3830.8204752043716</v>
      </c>
      <c r="M31" s="35">
        <f t="shared" ca="1" si="41"/>
        <v>3897.6722511773646</v>
      </c>
      <c r="N31" s="35">
        <f t="shared" ca="1" si="41"/>
        <v>3949.4946597247999</v>
      </c>
      <c r="O31" s="35">
        <f t="shared" ca="1" si="41"/>
        <v>3985.8933010264063</v>
      </c>
      <c r="P31" s="35">
        <f t="shared" ca="1" si="41"/>
        <v>4006.5911594437775</v>
      </c>
      <c r="Q31" s="35">
        <f t="shared" ca="1" si="41"/>
        <v>4011.4307117766489</v>
      </c>
      <c r="R31" s="35">
        <f t="shared" ca="1" si="41"/>
        <v>4000.3751261095663</v>
      </c>
      <c r="S31" s="35">
        <f t="shared" ca="1" si="41"/>
        <v>3973.508542125001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>
        <f t="shared" ref="BE31:BV31" ca="1" si="42">OFFSET($AL$7,0,$A31)+OFFSET(BE$3,0,-$A31)</f>
        <v>3962.152783125001</v>
      </c>
      <c r="BF31" s="35">
        <f t="shared" ca="1" si="42"/>
        <v>3989.0193671095662</v>
      </c>
      <c r="BG31" s="35">
        <f t="shared" ca="1" si="42"/>
        <v>4000.0749527766488</v>
      </c>
      <c r="BH31" s="35">
        <f t="shared" ca="1" si="42"/>
        <v>3995.2354004437775</v>
      </c>
      <c r="BI31" s="35">
        <f t="shared" ca="1" si="42"/>
        <v>3974.5375420264063</v>
      </c>
      <c r="BJ31" s="35">
        <f t="shared" ca="1" si="42"/>
        <v>3938.1389007247999</v>
      </c>
      <c r="BK31" s="35">
        <f t="shared" ca="1" si="42"/>
        <v>3886.3164921773646</v>
      </c>
      <c r="BL31" s="35">
        <f t="shared" ca="1" si="42"/>
        <v>3819.4647162043716</v>
      </c>
      <c r="BM31" s="35">
        <f t="shared" ca="1" si="42"/>
        <v>3738.092355187182</v>
      </c>
      <c r="BN31" s="35">
        <f t="shared" ca="1" si="42"/>
        <v>3642.8187019271118</v>
      </c>
      <c r="BO31" s="35">
        <f t="shared" ca="1" si="42"/>
        <v>3534.3688464532738</v>
      </c>
      <c r="BP31" s="35">
        <f t="shared" ca="1" si="42"/>
        <v>3413.5681576496377</v>
      </c>
      <c r="BQ31" s="35">
        <f t="shared" ca="1" si="42"/>
        <v>3281.3360016994493</v>
      </c>
      <c r="BR31" s="35">
        <f t="shared" ca="1" si="42"/>
        <v>3138.6787451534478</v>
      </c>
      <c r="BS31" s="35">
        <f t="shared" ca="1" si="42"/>
        <v>2986.6820958727558</v>
      </c>
      <c r="BT31" s="35">
        <f t="shared" ca="1" si="42"/>
        <v>2826.5028401364852</v>
      </c>
      <c r="BU31" s="35">
        <f t="shared" ca="1" si="42"/>
        <v>2659.3600387996676</v>
      </c>
      <c r="BV31" s="35">
        <f t="shared" ca="1" si="42"/>
        <v>2486.5257495040587</v>
      </c>
    </row>
    <row r="32" spans="1:74" x14ac:dyDescent="0.25">
      <c r="A32">
        <v>20</v>
      </c>
      <c r="B32" s="35">
        <f t="shared" ref="B32:R32" ca="1" si="43">OFFSET($AL$7,0,-$A32)+OFFSET(B$3,0,$A32)</f>
        <v>2627.9891437996675</v>
      </c>
      <c r="C32" s="35">
        <f t="shared" ca="1" si="43"/>
        <v>2795.1319451364852</v>
      </c>
      <c r="D32" s="35">
        <f t="shared" ca="1" si="43"/>
        <v>2955.3112008727558</v>
      </c>
      <c r="E32" s="35">
        <f t="shared" ca="1" si="43"/>
        <v>3107.3078501534478</v>
      </c>
      <c r="F32" s="35">
        <f t="shared" ca="1" si="43"/>
        <v>3249.9651066994493</v>
      </c>
      <c r="G32" s="35">
        <f t="shared" ca="1" si="43"/>
        <v>3382.1972626496377</v>
      </c>
      <c r="H32" s="35">
        <f t="shared" ca="1" si="43"/>
        <v>3502.9979514532738</v>
      </c>
      <c r="I32" s="35">
        <f t="shared" ca="1" si="43"/>
        <v>3611.4478069271117</v>
      </c>
      <c r="J32" s="35">
        <f t="shared" ca="1" si="43"/>
        <v>3706.7214601871819</v>
      </c>
      <c r="K32" s="35">
        <f t="shared" ca="1" si="43"/>
        <v>3788.0938212043716</v>
      </c>
      <c r="L32" s="35">
        <f t="shared" ca="1" si="43"/>
        <v>3854.9455971773646</v>
      </c>
      <c r="M32" s="35">
        <f t="shared" ca="1" si="43"/>
        <v>3906.7680057247999</v>
      </c>
      <c r="N32" s="35">
        <f t="shared" ca="1" si="43"/>
        <v>3943.1666470264063</v>
      </c>
      <c r="O32" s="35">
        <f t="shared" ca="1" si="43"/>
        <v>3963.8645054437775</v>
      </c>
      <c r="P32" s="35">
        <f t="shared" ca="1" si="43"/>
        <v>3968.7040577766488</v>
      </c>
      <c r="Q32" s="35">
        <f t="shared" ca="1" si="43"/>
        <v>3957.6484721095662</v>
      </c>
      <c r="R32" s="35">
        <f t="shared" ca="1" si="43"/>
        <v>3930.7818881250009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>
        <f t="shared" ref="BF32:BV32" ca="1" si="44">OFFSET($AL$7,0,$A32)+OFFSET(BF$3,0,-$A32)</f>
        <v>3924.1349291250008</v>
      </c>
      <c r="BG32" s="35">
        <f t="shared" ca="1" si="44"/>
        <v>3951.0015131095661</v>
      </c>
      <c r="BH32" s="35">
        <f t="shared" ca="1" si="44"/>
        <v>3962.0570987766487</v>
      </c>
      <c r="BI32" s="35">
        <f t="shared" ca="1" si="44"/>
        <v>3957.2175464437778</v>
      </c>
      <c r="BJ32" s="35">
        <f t="shared" ca="1" si="44"/>
        <v>3936.5196880264066</v>
      </c>
      <c r="BK32" s="35">
        <f t="shared" ca="1" si="44"/>
        <v>3900.1210467247997</v>
      </c>
      <c r="BL32" s="35">
        <f t="shared" ca="1" si="44"/>
        <v>3848.2986381773644</v>
      </c>
      <c r="BM32" s="35">
        <f t="shared" ca="1" si="44"/>
        <v>3781.4468622043714</v>
      </c>
      <c r="BN32" s="35">
        <f t="shared" ca="1" si="44"/>
        <v>3700.0745011871822</v>
      </c>
      <c r="BO32" s="35">
        <f t="shared" ca="1" si="44"/>
        <v>3604.8008479271116</v>
      </c>
      <c r="BP32" s="35">
        <f t="shared" ca="1" si="44"/>
        <v>3496.3509924532736</v>
      </c>
      <c r="BQ32" s="35">
        <f t="shared" ca="1" si="44"/>
        <v>3375.5503036496375</v>
      </c>
      <c r="BR32" s="35">
        <f t="shared" ca="1" si="44"/>
        <v>3243.3181476994496</v>
      </c>
      <c r="BS32" s="35">
        <f t="shared" ca="1" si="44"/>
        <v>3100.6608911534477</v>
      </c>
      <c r="BT32" s="35">
        <f t="shared" ca="1" si="44"/>
        <v>2948.6642418727561</v>
      </c>
      <c r="BU32" s="35">
        <f t="shared" ca="1" si="44"/>
        <v>2788.4849861364851</v>
      </c>
      <c r="BV32" s="35">
        <f t="shared" ca="1" si="44"/>
        <v>2621.3421847996678</v>
      </c>
    </row>
    <row r="33" spans="1:74" x14ac:dyDescent="0.25">
      <c r="A33">
        <v>21</v>
      </c>
      <c r="B33" s="35">
        <f t="shared" ref="B33:Q33" ca="1" si="45">OFFSET($AL$7,0,-$A33)+OFFSET(B$3,0,$A33)</f>
        <v>2751.9638411364849</v>
      </c>
      <c r="C33" s="35">
        <f t="shared" ca="1" si="45"/>
        <v>2912.1430968727564</v>
      </c>
      <c r="D33" s="35">
        <f t="shared" ca="1" si="45"/>
        <v>3064.139746153448</v>
      </c>
      <c r="E33" s="35">
        <f t="shared" ca="1" si="45"/>
        <v>3206.7970026994494</v>
      </c>
      <c r="F33" s="35">
        <f t="shared" ca="1" si="45"/>
        <v>3339.0291586496378</v>
      </c>
      <c r="G33" s="35">
        <f t="shared" ca="1" si="45"/>
        <v>3459.8298474532739</v>
      </c>
      <c r="H33" s="35">
        <f t="shared" ca="1" si="45"/>
        <v>3568.2797029271114</v>
      </c>
      <c r="I33" s="35">
        <f t="shared" ca="1" si="45"/>
        <v>3663.5533561871821</v>
      </c>
      <c r="J33" s="35">
        <f t="shared" ca="1" si="45"/>
        <v>3744.9257172043717</v>
      </c>
      <c r="K33" s="35">
        <f t="shared" ca="1" si="45"/>
        <v>3811.7774931773647</v>
      </c>
      <c r="L33" s="35">
        <f t="shared" ca="1" si="45"/>
        <v>3863.5999017247996</v>
      </c>
      <c r="M33" s="35">
        <f t="shared" ca="1" si="45"/>
        <v>3899.9985430264064</v>
      </c>
      <c r="N33" s="35">
        <f t="shared" ca="1" si="45"/>
        <v>3920.6964014437776</v>
      </c>
      <c r="O33" s="35">
        <f t="shared" ca="1" si="45"/>
        <v>3925.535953776649</v>
      </c>
      <c r="P33" s="35">
        <f t="shared" ca="1" si="45"/>
        <v>3914.4803681095664</v>
      </c>
      <c r="Q33" s="35">
        <f t="shared" ca="1" si="45"/>
        <v>3887.6137841250011</v>
      </c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>
        <f t="shared" ref="BG33:BV33" ca="1" si="46">OFFSET($AL$7,0,$A33)+OFFSET(BG$3,0,-$A33)</f>
        <v>3877.5333251250008</v>
      </c>
      <c r="BH33" s="35">
        <f t="shared" ca="1" si="46"/>
        <v>3904.3999091095661</v>
      </c>
      <c r="BI33" s="35">
        <f t="shared" ca="1" si="46"/>
        <v>3915.4554947766487</v>
      </c>
      <c r="BJ33" s="35">
        <f t="shared" ca="1" si="46"/>
        <v>3910.6159424437774</v>
      </c>
      <c r="BK33" s="35">
        <f t="shared" ca="1" si="46"/>
        <v>3889.9180840264062</v>
      </c>
      <c r="BL33" s="35">
        <f t="shared" ca="1" si="46"/>
        <v>3853.5194427247998</v>
      </c>
      <c r="BM33" s="35">
        <f t="shared" ca="1" si="46"/>
        <v>3801.6970341773645</v>
      </c>
      <c r="BN33" s="35">
        <f t="shared" ca="1" si="46"/>
        <v>3734.8452582043715</v>
      </c>
      <c r="BO33" s="35">
        <f t="shared" ca="1" si="46"/>
        <v>3653.4728971871818</v>
      </c>
      <c r="BP33" s="35">
        <f t="shared" ca="1" si="46"/>
        <v>3558.1992439271116</v>
      </c>
      <c r="BQ33" s="35">
        <f t="shared" ca="1" si="46"/>
        <v>3449.7493884532737</v>
      </c>
      <c r="BR33" s="35">
        <f t="shared" ca="1" si="46"/>
        <v>3328.9486996496375</v>
      </c>
      <c r="BS33" s="35">
        <f t="shared" ca="1" si="46"/>
        <v>3196.7165436994492</v>
      </c>
      <c r="BT33" s="35">
        <f t="shared" ca="1" si="46"/>
        <v>3054.0592871534477</v>
      </c>
      <c r="BU33" s="35">
        <f t="shared" ca="1" si="46"/>
        <v>2902.0626378727557</v>
      </c>
      <c r="BV33" s="35">
        <f t="shared" ca="1" si="46"/>
        <v>2741.8833821364851</v>
      </c>
    </row>
    <row r="34" spans="1:74" x14ac:dyDescent="0.25">
      <c r="A34">
        <v>22</v>
      </c>
      <c r="B34" s="35">
        <f t="shared" ref="B34:P34" ca="1" si="47">OFFSET($AL$7,0,-$A34)+OFFSET(B$3,0,$A34)</f>
        <v>2869.4164428727559</v>
      </c>
      <c r="C34" s="35">
        <f t="shared" ca="1" si="47"/>
        <v>3021.4130921534479</v>
      </c>
      <c r="D34" s="35">
        <f t="shared" ca="1" si="47"/>
        <v>3164.0703486994489</v>
      </c>
      <c r="E34" s="35">
        <f t="shared" ca="1" si="47"/>
        <v>3296.3025046496377</v>
      </c>
      <c r="F34" s="35">
        <f t="shared" ca="1" si="47"/>
        <v>3417.1031934532739</v>
      </c>
      <c r="G34" s="35">
        <f t="shared" ca="1" si="47"/>
        <v>3525.5530489271114</v>
      </c>
      <c r="H34" s="35">
        <f t="shared" ca="1" si="47"/>
        <v>3620.8267021871816</v>
      </c>
      <c r="I34" s="35">
        <f t="shared" ca="1" si="47"/>
        <v>3702.1990632043717</v>
      </c>
      <c r="J34" s="35">
        <f t="shared" ca="1" si="47"/>
        <v>3769.0508391773647</v>
      </c>
      <c r="K34" s="35">
        <f t="shared" ca="1" si="47"/>
        <v>3820.8732477247995</v>
      </c>
      <c r="L34" s="35">
        <f t="shared" ca="1" si="47"/>
        <v>3857.2718890264059</v>
      </c>
      <c r="M34" s="35">
        <f t="shared" ca="1" si="47"/>
        <v>3877.9697474437771</v>
      </c>
      <c r="N34" s="35">
        <f t="shared" ca="1" si="47"/>
        <v>3882.8092997766489</v>
      </c>
      <c r="O34" s="35">
        <f t="shared" ca="1" si="47"/>
        <v>3871.7537141095663</v>
      </c>
      <c r="P34" s="35">
        <f t="shared" ca="1" si="47"/>
        <v>3844.887130125001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>
        <f t="shared" ref="BH34:BV34" ca="1" si="48">OFFSET($AL$7,0,$A34)+OFFSET(BH$3,0,-$A34)</f>
        <v>3830.6612621250006</v>
      </c>
      <c r="BI34" s="35">
        <f t="shared" ca="1" si="48"/>
        <v>3857.5278461095659</v>
      </c>
      <c r="BJ34" s="35">
        <f t="shared" ca="1" si="48"/>
        <v>3868.5834317766485</v>
      </c>
      <c r="BK34" s="35">
        <f t="shared" ca="1" si="48"/>
        <v>3863.7438794437776</v>
      </c>
      <c r="BL34" s="35">
        <f t="shared" ca="1" si="48"/>
        <v>3843.0460210264064</v>
      </c>
      <c r="BM34" s="35">
        <f t="shared" ca="1" si="48"/>
        <v>3806.6473797247995</v>
      </c>
      <c r="BN34" s="35">
        <f t="shared" ca="1" si="48"/>
        <v>3754.8249711773642</v>
      </c>
      <c r="BO34" s="35">
        <f t="shared" ca="1" si="48"/>
        <v>3687.9731952043712</v>
      </c>
      <c r="BP34" s="35">
        <f t="shared" ca="1" si="48"/>
        <v>3606.600834187182</v>
      </c>
      <c r="BQ34" s="35">
        <f t="shared" ca="1" si="48"/>
        <v>3511.3271809271114</v>
      </c>
      <c r="BR34" s="35">
        <f t="shared" ca="1" si="48"/>
        <v>3402.8773254532734</v>
      </c>
      <c r="BS34" s="35">
        <f t="shared" ca="1" si="48"/>
        <v>3282.0766366496373</v>
      </c>
      <c r="BT34" s="35">
        <f t="shared" ca="1" si="48"/>
        <v>3149.8444806994494</v>
      </c>
      <c r="BU34" s="35">
        <f t="shared" ca="1" si="48"/>
        <v>3007.1872241534475</v>
      </c>
      <c r="BV34" s="35">
        <f t="shared" ca="1" si="48"/>
        <v>2855.1905748727559</v>
      </c>
    </row>
    <row r="35" spans="1:74" x14ac:dyDescent="0.25">
      <c r="A35">
        <v>23</v>
      </c>
      <c r="B35" s="35">
        <f t="shared" ref="B35:O35" ca="1" si="49">OFFSET($AL$7,0,-$A35)+OFFSET(B$3,0,$A35)</f>
        <v>2975.5710791534475</v>
      </c>
      <c r="C35" s="35">
        <f t="shared" ca="1" si="49"/>
        <v>3118.2283356994494</v>
      </c>
      <c r="D35" s="35">
        <f t="shared" ca="1" si="49"/>
        <v>3250.4604916496373</v>
      </c>
      <c r="E35" s="35">
        <f t="shared" ca="1" si="49"/>
        <v>3371.2611804532735</v>
      </c>
      <c r="F35" s="35">
        <f t="shared" ca="1" si="49"/>
        <v>3479.7110359271114</v>
      </c>
      <c r="G35" s="35">
        <f t="shared" ca="1" si="49"/>
        <v>3574.9846891871821</v>
      </c>
      <c r="H35" s="35">
        <f t="shared" ca="1" si="49"/>
        <v>3656.3570502043713</v>
      </c>
      <c r="I35" s="35">
        <f t="shared" ca="1" si="49"/>
        <v>3723.2088261773642</v>
      </c>
      <c r="J35" s="35">
        <f t="shared" ca="1" si="49"/>
        <v>3775.0312347247996</v>
      </c>
      <c r="K35" s="35">
        <f t="shared" ca="1" si="49"/>
        <v>3811.4298760264064</v>
      </c>
      <c r="L35" s="35">
        <f t="shared" ca="1" si="49"/>
        <v>3832.1277344437776</v>
      </c>
      <c r="M35" s="35">
        <f t="shared" ca="1" si="49"/>
        <v>3836.9672867766485</v>
      </c>
      <c r="N35" s="35">
        <f t="shared" ca="1" si="49"/>
        <v>3825.9117011095659</v>
      </c>
      <c r="O35" s="35">
        <f t="shared" ca="1" si="49"/>
        <v>3799.0451171250006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>
        <f t="shared" ref="BI35:BV35" ca="1" si="50">OFFSET($AL$7,0,$A35)+OFFSET(BI$3,0,-$A35)</f>
        <v>3789.9947081250011</v>
      </c>
      <c r="BJ35" s="35">
        <f t="shared" ca="1" si="50"/>
        <v>3816.8612921095664</v>
      </c>
      <c r="BK35" s="35">
        <f t="shared" ca="1" si="50"/>
        <v>3827.916877776649</v>
      </c>
      <c r="BL35" s="35">
        <f t="shared" ca="1" si="50"/>
        <v>3823.0773254437777</v>
      </c>
      <c r="BM35" s="35">
        <f t="shared" ca="1" si="50"/>
        <v>3802.3794670264065</v>
      </c>
      <c r="BN35" s="35">
        <f t="shared" ca="1" si="50"/>
        <v>3765.9808257247996</v>
      </c>
      <c r="BO35" s="35">
        <f t="shared" ca="1" si="50"/>
        <v>3714.1584171773648</v>
      </c>
      <c r="BP35" s="35">
        <f t="shared" ca="1" si="50"/>
        <v>3647.3066412043718</v>
      </c>
      <c r="BQ35" s="35">
        <f t="shared" ca="1" si="50"/>
        <v>3565.9342801871821</v>
      </c>
      <c r="BR35" s="35">
        <f t="shared" ca="1" si="50"/>
        <v>3470.6606269271115</v>
      </c>
      <c r="BS35" s="35">
        <f t="shared" ca="1" si="50"/>
        <v>3362.210771453274</v>
      </c>
      <c r="BT35" s="35">
        <f t="shared" ca="1" si="50"/>
        <v>3241.4100826496378</v>
      </c>
      <c r="BU35" s="35">
        <f t="shared" ca="1" si="50"/>
        <v>3109.1779266994495</v>
      </c>
      <c r="BV35" s="35">
        <f t="shared" ca="1" si="50"/>
        <v>2966.520670153448</v>
      </c>
    </row>
    <row r="36" spans="1:74" x14ac:dyDescent="0.25">
      <c r="A36">
        <v>24</v>
      </c>
      <c r="B36" s="35">
        <f t="shared" ref="B36:N36" ca="1" si="51">OFFSET($AL$7,0,-$A36)+OFFSET(B$3,0,$A36)</f>
        <v>3077.807031699449</v>
      </c>
      <c r="C36" s="35">
        <f t="shared" ca="1" si="51"/>
        <v>3210.0391876496378</v>
      </c>
      <c r="D36" s="35">
        <f t="shared" ca="1" si="51"/>
        <v>3330.839876453274</v>
      </c>
      <c r="E36" s="35">
        <f t="shared" ca="1" si="51"/>
        <v>3439.2897319271115</v>
      </c>
      <c r="F36" s="35">
        <f t="shared" ca="1" si="51"/>
        <v>3534.5633851871817</v>
      </c>
      <c r="G36" s="35">
        <f t="shared" ca="1" si="51"/>
        <v>3615.9357462043718</v>
      </c>
      <c r="H36" s="35">
        <f t="shared" ca="1" si="51"/>
        <v>3682.7875221773647</v>
      </c>
      <c r="I36" s="35">
        <f t="shared" ca="1" si="51"/>
        <v>3734.6099307247996</v>
      </c>
      <c r="J36" s="35">
        <f t="shared" ca="1" si="51"/>
        <v>3771.008572026406</v>
      </c>
      <c r="K36" s="35">
        <f t="shared" ca="1" si="51"/>
        <v>3791.7064304437772</v>
      </c>
      <c r="L36" s="35">
        <f t="shared" ca="1" si="51"/>
        <v>3796.545982776649</v>
      </c>
      <c r="M36" s="35">
        <f t="shared" ca="1" si="51"/>
        <v>3785.4903971095664</v>
      </c>
      <c r="N36" s="35">
        <f t="shared" ca="1" si="51"/>
        <v>3758.6238131250011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>
        <f t="shared" ref="BJ36:BV36" ca="1" si="52">OFFSET($AL$7,0,$A36)+OFFSET(BJ$3,0,-$A36)</f>
        <v>3745.9184951250008</v>
      </c>
      <c r="BK36" s="35">
        <f t="shared" ca="1" si="52"/>
        <v>3772.7850791095661</v>
      </c>
      <c r="BL36" s="35">
        <f t="shared" ca="1" si="52"/>
        <v>3783.8406647766487</v>
      </c>
      <c r="BM36" s="35">
        <f t="shared" ca="1" si="52"/>
        <v>3779.0011124437774</v>
      </c>
      <c r="BN36" s="35">
        <f t="shared" ca="1" si="52"/>
        <v>3758.3032540264062</v>
      </c>
      <c r="BO36" s="35">
        <f t="shared" ca="1" si="52"/>
        <v>3721.9046127247993</v>
      </c>
      <c r="BP36" s="35">
        <f t="shared" ca="1" si="52"/>
        <v>3670.0822041773645</v>
      </c>
      <c r="BQ36" s="35">
        <f t="shared" ca="1" si="52"/>
        <v>3603.2304282043715</v>
      </c>
      <c r="BR36" s="35">
        <f t="shared" ca="1" si="52"/>
        <v>3521.8580671871819</v>
      </c>
      <c r="BS36" s="35">
        <f t="shared" ca="1" si="52"/>
        <v>3426.5844139271112</v>
      </c>
      <c r="BT36" s="35">
        <f t="shared" ca="1" si="52"/>
        <v>3318.1345584532737</v>
      </c>
      <c r="BU36" s="35">
        <f t="shared" ca="1" si="52"/>
        <v>3197.3338696496376</v>
      </c>
      <c r="BV36" s="35">
        <f t="shared" ca="1" si="52"/>
        <v>3065.1017136994492</v>
      </c>
    </row>
    <row r="37" spans="1:74" x14ac:dyDescent="0.25">
      <c r="A37">
        <v>25</v>
      </c>
      <c r="B37" s="35">
        <f t="shared" ref="B37:M37" ca="1" si="53">OFFSET($AL$7,0,-$A37)+OFFSET(B$3,0,$A37)</f>
        <v>3181.3156246496378</v>
      </c>
      <c r="C37" s="35">
        <f t="shared" ca="1" si="53"/>
        <v>3302.116313453274</v>
      </c>
      <c r="D37" s="35">
        <f t="shared" ca="1" si="53"/>
        <v>3410.5661689271119</v>
      </c>
      <c r="E37" s="35">
        <f t="shared" ca="1" si="53"/>
        <v>3505.8398221871821</v>
      </c>
      <c r="F37" s="35">
        <f t="shared" ca="1" si="53"/>
        <v>3587.2121832043717</v>
      </c>
      <c r="G37" s="35">
        <f t="shared" ca="1" si="53"/>
        <v>3654.0639591773647</v>
      </c>
      <c r="H37" s="35">
        <f t="shared" ca="1" si="53"/>
        <v>3705.8863677248</v>
      </c>
      <c r="I37" s="35">
        <f t="shared" ca="1" si="53"/>
        <v>3742.2850090264064</v>
      </c>
      <c r="J37" s="35">
        <f t="shared" ca="1" si="53"/>
        <v>3762.9828674437776</v>
      </c>
      <c r="K37" s="35">
        <f t="shared" ca="1" si="53"/>
        <v>3767.822419776649</v>
      </c>
      <c r="L37" s="35">
        <f t="shared" ca="1" si="53"/>
        <v>3756.7668341095664</v>
      </c>
      <c r="M37" s="35">
        <f t="shared" ca="1" si="53"/>
        <v>3729.9002501250011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>
        <f t="shared" ref="BK37:BV37" ca="1" si="54">OFFSET($AL$7,0,$A37)+OFFSET(BK$3,0,-$A37)</f>
        <v>3704.7614411250006</v>
      </c>
      <c r="BL37" s="35">
        <f t="shared" ca="1" si="54"/>
        <v>3731.6280251095659</v>
      </c>
      <c r="BM37" s="35">
        <f t="shared" ca="1" si="54"/>
        <v>3742.6836107766485</v>
      </c>
      <c r="BN37" s="35">
        <f t="shared" ca="1" si="54"/>
        <v>3737.8440584437776</v>
      </c>
      <c r="BO37" s="35">
        <f t="shared" ca="1" si="54"/>
        <v>3717.1462000264064</v>
      </c>
      <c r="BP37" s="35">
        <f t="shared" ca="1" si="54"/>
        <v>3680.7475587247995</v>
      </c>
      <c r="BQ37" s="35">
        <f t="shared" ca="1" si="54"/>
        <v>3628.9251501773642</v>
      </c>
      <c r="BR37" s="35">
        <f t="shared" ca="1" si="54"/>
        <v>3562.0733742043712</v>
      </c>
      <c r="BS37" s="35">
        <f t="shared" ca="1" si="54"/>
        <v>3480.7010131871821</v>
      </c>
      <c r="BT37" s="35">
        <f t="shared" ca="1" si="54"/>
        <v>3385.4273599271114</v>
      </c>
      <c r="BU37" s="35">
        <f t="shared" ca="1" si="54"/>
        <v>3276.9775044532735</v>
      </c>
      <c r="BV37" s="35">
        <f t="shared" ca="1" si="54"/>
        <v>3156.1768156496373</v>
      </c>
    </row>
    <row r="38" spans="1:74" x14ac:dyDescent="0.25">
      <c r="A38">
        <v>26</v>
      </c>
      <c r="B38" s="35">
        <f t="shared" ref="B38:L38" ca="1" si="55">OFFSET($AL$7,0,-$A38)+OFFSET(B$3,0,$A38)</f>
        <v>3247.6667094532741</v>
      </c>
      <c r="C38" s="35">
        <f t="shared" ca="1" si="55"/>
        <v>3356.1165649271115</v>
      </c>
      <c r="D38" s="35">
        <f t="shared" ca="1" si="55"/>
        <v>3451.3902181871822</v>
      </c>
      <c r="E38" s="35">
        <f t="shared" ca="1" si="55"/>
        <v>3532.7625792043718</v>
      </c>
      <c r="F38" s="35">
        <f t="shared" ca="1" si="55"/>
        <v>3599.6143551773648</v>
      </c>
      <c r="G38" s="35">
        <f t="shared" ca="1" si="55"/>
        <v>3651.4367637247997</v>
      </c>
      <c r="H38" s="35">
        <f t="shared" ca="1" si="55"/>
        <v>3687.8354050264065</v>
      </c>
      <c r="I38" s="35">
        <f t="shared" ca="1" si="55"/>
        <v>3708.5332634437777</v>
      </c>
      <c r="J38" s="35">
        <f t="shared" ca="1" si="55"/>
        <v>3713.3728157766491</v>
      </c>
      <c r="K38" s="35">
        <f t="shared" ca="1" si="55"/>
        <v>3702.3172301095665</v>
      </c>
      <c r="L38" s="35">
        <f t="shared" ca="1" si="55"/>
        <v>3675.4506461250012</v>
      </c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>
        <f t="shared" ref="BL38:BV38" ca="1" si="56">OFFSET($AL$7,0,$A38)+OFFSET(BL$3,0,-$A38)</f>
        <v>3664.6344371250007</v>
      </c>
      <c r="BM38" s="35">
        <f t="shared" ca="1" si="56"/>
        <v>3691.501021109566</v>
      </c>
      <c r="BN38" s="35">
        <f t="shared" ca="1" si="56"/>
        <v>3702.5566067766486</v>
      </c>
      <c r="BO38" s="35">
        <f t="shared" ca="1" si="56"/>
        <v>3697.7170544437777</v>
      </c>
      <c r="BP38" s="35">
        <f t="shared" ca="1" si="56"/>
        <v>3677.0191960264065</v>
      </c>
      <c r="BQ38" s="35">
        <f t="shared" ca="1" si="56"/>
        <v>3640.6205547247996</v>
      </c>
      <c r="BR38" s="35">
        <f t="shared" ca="1" si="56"/>
        <v>3588.7981461773643</v>
      </c>
      <c r="BS38" s="35">
        <f t="shared" ca="1" si="56"/>
        <v>3521.9463702043713</v>
      </c>
      <c r="BT38" s="35">
        <f t="shared" ca="1" si="56"/>
        <v>3440.5740091871821</v>
      </c>
      <c r="BU38" s="35">
        <f t="shared" ca="1" si="56"/>
        <v>3345.3003559271115</v>
      </c>
      <c r="BV38" s="35">
        <f t="shared" ca="1" si="56"/>
        <v>3236.8505004532735</v>
      </c>
    </row>
    <row r="39" spans="1:74" x14ac:dyDescent="0.25">
      <c r="A39">
        <v>27</v>
      </c>
      <c r="B39" s="35">
        <f t="shared" ref="B39:K39" ca="1" si="57">OFFSET($AL$7,0,-$A39)+OFFSET(B$3,0,$A39)</f>
        <v>3314.4199609271113</v>
      </c>
      <c r="C39" s="35">
        <f t="shared" ca="1" si="57"/>
        <v>3409.693614187182</v>
      </c>
      <c r="D39" s="35">
        <f t="shared" ca="1" si="57"/>
        <v>3491.0659752043712</v>
      </c>
      <c r="E39" s="35">
        <f t="shared" ca="1" si="57"/>
        <v>3557.9177511773642</v>
      </c>
      <c r="F39" s="35">
        <f t="shared" ca="1" si="57"/>
        <v>3609.7401597247995</v>
      </c>
      <c r="G39" s="35">
        <f t="shared" ca="1" si="57"/>
        <v>3646.1388010264063</v>
      </c>
      <c r="H39" s="35">
        <f t="shared" ca="1" si="57"/>
        <v>3666.8366594437775</v>
      </c>
      <c r="I39" s="35">
        <f t="shared" ca="1" si="57"/>
        <v>3671.6762117766484</v>
      </c>
      <c r="J39" s="35">
        <f t="shared" ca="1" si="57"/>
        <v>3660.6206261095658</v>
      </c>
      <c r="K39" s="35">
        <f t="shared" ca="1" si="57"/>
        <v>3633.7540421250005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>
        <f t="shared" ref="BM39:BV39" ca="1" si="58">OFFSET($AL$7,0,$A39)+OFFSET(BM$3,0,-$A39)</f>
        <v>3627.0089831250011</v>
      </c>
      <c r="BN39" s="35">
        <f t="shared" ca="1" si="58"/>
        <v>3653.8755671095664</v>
      </c>
      <c r="BO39" s="35">
        <f t="shared" ca="1" si="58"/>
        <v>3664.931152776649</v>
      </c>
      <c r="BP39" s="35">
        <f t="shared" ca="1" si="58"/>
        <v>3660.0916004437777</v>
      </c>
      <c r="BQ39" s="35">
        <f t="shared" ca="1" si="58"/>
        <v>3639.3937420264065</v>
      </c>
      <c r="BR39" s="35">
        <f t="shared" ca="1" si="58"/>
        <v>3602.9951007248001</v>
      </c>
      <c r="BS39" s="35">
        <f t="shared" ca="1" si="58"/>
        <v>3551.1726921773648</v>
      </c>
      <c r="BT39" s="35">
        <f t="shared" ca="1" si="58"/>
        <v>3484.3209162043718</v>
      </c>
      <c r="BU39" s="35">
        <f t="shared" ca="1" si="58"/>
        <v>3402.9485551871821</v>
      </c>
      <c r="BV39" s="35">
        <f t="shared" ca="1" si="58"/>
        <v>3307.6749019271119</v>
      </c>
    </row>
    <row r="40" spans="1:74" x14ac:dyDescent="0.25">
      <c r="A40">
        <v>28</v>
      </c>
      <c r="B40" s="35">
        <f t="shared" ref="B40:J40" ca="1" si="59">OFFSET($AL$7,0,-$A40)+OFFSET(B$3,0,$A40)</f>
        <v>3375.0363691871817</v>
      </c>
      <c r="C40" s="35">
        <f t="shared" ca="1" si="59"/>
        <v>3456.4087302043718</v>
      </c>
      <c r="D40" s="35">
        <f t="shared" ca="1" si="59"/>
        <v>3523.2605061773647</v>
      </c>
      <c r="E40" s="35">
        <f t="shared" ca="1" si="59"/>
        <v>3575.0829147247996</v>
      </c>
      <c r="F40" s="35">
        <f t="shared" ca="1" si="59"/>
        <v>3611.481556026406</v>
      </c>
      <c r="G40" s="35">
        <f t="shared" ca="1" si="59"/>
        <v>3632.1794144437772</v>
      </c>
      <c r="H40" s="35">
        <f t="shared" ca="1" si="59"/>
        <v>3637.018966776649</v>
      </c>
      <c r="I40" s="35">
        <f t="shared" ca="1" si="59"/>
        <v>3625.9633811095664</v>
      </c>
      <c r="J40" s="35">
        <f t="shared" ca="1" si="59"/>
        <v>3599.0967971250011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>
        <f t="shared" ref="BN40:BV40" ca="1" si="60">OFFSET($AL$7,0,$A40)+OFFSET(BN$3,0,-$A40)</f>
        <v>3590.5859381250011</v>
      </c>
      <c r="BO40" s="35">
        <f t="shared" ca="1" si="60"/>
        <v>3617.4525221095664</v>
      </c>
      <c r="BP40" s="35">
        <f t="shared" ca="1" si="60"/>
        <v>3628.508107776649</v>
      </c>
      <c r="BQ40" s="35">
        <f t="shared" ca="1" si="60"/>
        <v>3623.6685554437772</v>
      </c>
      <c r="BR40" s="35">
        <f t="shared" ca="1" si="60"/>
        <v>3602.970697026406</v>
      </c>
      <c r="BS40" s="35">
        <f t="shared" ca="1" si="60"/>
        <v>3566.5720557247996</v>
      </c>
      <c r="BT40" s="35">
        <f t="shared" ca="1" si="60"/>
        <v>3514.7496471773647</v>
      </c>
      <c r="BU40" s="35">
        <f t="shared" ca="1" si="60"/>
        <v>3447.8978712043718</v>
      </c>
      <c r="BV40" s="35">
        <f t="shared" ca="1" si="60"/>
        <v>3366.5255101871817</v>
      </c>
    </row>
    <row r="41" spans="1:74" x14ac:dyDescent="0.25">
      <c r="A41">
        <v>29</v>
      </c>
      <c r="B41" s="35">
        <f t="shared" ref="B41:I41" ca="1" si="61">OFFSET($AL$7,0,-$A41)+OFFSET(B$3,0,$A41)</f>
        <v>3422.7815352043717</v>
      </c>
      <c r="C41" s="35">
        <f t="shared" ca="1" si="61"/>
        <v>3489.6333111773647</v>
      </c>
      <c r="D41" s="35">
        <f t="shared" ca="1" si="61"/>
        <v>3541.4557197247996</v>
      </c>
      <c r="E41" s="35">
        <f t="shared" ca="1" si="61"/>
        <v>3577.8543610264064</v>
      </c>
      <c r="F41" s="35">
        <f t="shared" ca="1" si="61"/>
        <v>3598.5522194437776</v>
      </c>
      <c r="G41" s="35">
        <f t="shared" ca="1" si="61"/>
        <v>3603.391771776649</v>
      </c>
      <c r="H41" s="35">
        <f t="shared" ca="1" si="61"/>
        <v>3592.3361861095664</v>
      </c>
      <c r="I41" s="35">
        <f t="shared" ca="1" si="61"/>
        <v>3565.4696021250011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>
        <f t="shared" ref="BO41:BV41" ca="1" si="62">OFFSET($AL$7,0,$A41)+OFFSET(BO$3,0,-$A41)</f>
        <v>3557.6944931250009</v>
      </c>
      <c r="BP41" s="35">
        <f t="shared" ca="1" si="62"/>
        <v>3584.5610771095662</v>
      </c>
      <c r="BQ41" s="35">
        <f t="shared" ca="1" si="62"/>
        <v>3595.6166627766488</v>
      </c>
      <c r="BR41" s="35">
        <f t="shared" ca="1" si="62"/>
        <v>3590.7771104437775</v>
      </c>
      <c r="BS41" s="35">
        <f t="shared" ca="1" si="62"/>
        <v>3570.0792520264063</v>
      </c>
      <c r="BT41" s="35">
        <f t="shared" ca="1" si="62"/>
        <v>3533.6806107247994</v>
      </c>
      <c r="BU41" s="35">
        <f t="shared" ca="1" si="62"/>
        <v>3481.8582021773645</v>
      </c>
      <c r="BV41" s="35">
        <f t="shared" ca="1" si="62"/>
        <v>3415.0064262043716</v>
      </c>
    </row>
    <row r="42" spans="1:74" x14ac:dyDescent="0.25">
      <c r="A42">
        <v>30</v>
      </c>
      <c r="B42" s="35">
        <f t="shared" ref="B42:H42" ca="1" si="63">OFFSET($AL$7,0,-$A42)+OFFSET(B$3,0,$A42)</f>
        <v>3459.9553251773646</v>
      </c>
      <c r="C42" s="35">
        <f t="shared" ca="1" si="63"/>
        <v>3511.7777337247999</v>
      </c>
      <c r="D42" s="35">
        <f t="shared" ca="1" si="63"/>
        <v>3548.1763750264063</v>
      </c>
      <c r="E42" s="35">
        <f t="shared" ca="1" si="63"/>
        <v>3568.8742334437775</v>
      </c>
      <c r="F42" s="35">
        <f t="shared" ca="1" si="63"/>
        <v>3573.7137857766488</v>
      </c>
      <c r="G42" s="35">
        <f t="shared" ca="1" si="63"/>
        <v>3562.6582001095662</v>
      </c>
      <c r="H42" s="35">
        <f t="shared" ca="1" si="63"/>
        <v>3535.7916161250009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>
        <f t="shared" ref="BP42:BV42" ca="1" si="64">OFFSET($AL$7,0,$A42)+OFFSET(BP$3,0,-$A42)</f>
        <v>3530.0766071250009</v>
      </c>
      <c r="BQ42" s="35">
        <f t="shared" ca="1" si="64"/>
        <v>3556.9431911095662</v>
      </c>
      <c r="BR42" s="35">
        <f t="shared" ca="1" si="64"/>
        <v>3567.9987767766488</v>
      </c>
      <c r="BS42" s="35">
        <f t="shared" ca="1" si="64"/>
        <v>3563.159224443777</v>
      </c>
      <c r="BT42" s="35">
        <f t="shared" ca="1" si="64"/>
        <v>3542.4613660264058</v>
      </c>
      <c r="BU42" s="35">
        <f t="shared" ca="1" si="64"/>
        <v>3506.0627247247994</v>
      </c>
      <c r="BV42" s="35">
        <f t="shared" ca="1" si="64"/>
        <v>3454.2403161773645</v>
      </c>
    </row>
    <row r="43" spans="1:74" x14ac:dyDescent="0.25">
      <c r="A43">
        <v>31</v>
      </c>
      <c r="B43" s="35">
        <f t="shared" ref="B43:G43" ca="1" si="65">OFFSET($AL$7,0,-$A43)+OFFSET(B$3,0,$A43)</f>
        <v>3483.8655477247999</v>
      </c>
      <c r="C43" s="35">
        <f t="shared" ca="1" si="65"/>
        <v>3520.2641890264067</v>
      </c>
      <c r="D43" s="35">
        <f t="shared" ca="1" si="65"/>
        <v>3540.9620474437779</v>
      </c>
      <c r="E43" s="35">
        <f t="shared" ca="1" si="65"/>
        <v>3545.8015997766488</v>
      </c>
      <c r="F43" s="35">
        <f t="shared" ca="1" si="65"/>
        <v>3534.7460141095662</v>
      </c>
      <c r="G43" s="35">
        <f t="shared" ca="1" si="65"/>
        <v>3507.8794301250009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>
        <f t="shared" ref="BQ43:BV43" ca="1" si="66">OFFSET($AL$7,0,$A43)+OFFSET(BQ$3,0,-$A43)</f>
        <v>3504.838330125001</v>
      </c>
      <c r="BR43" s="35">
        <f t="shared" ca="1" si="66"/>
        <v>3531.7049141095663</v>
      </c>
      <c r="BS43" s="35">
        <f t="shared" ca="1" si="66"/>
        <v>3542.7604997766489</v>
      </c>
      <c r="BT43" s="35">
        <f t="shared" ca="1" si="66"/>
        <v>3537.9209474437775</v>
      </c>
      <c r="BU43" s="35">
        <f t="shared" ca="1" si="66"/>
        <v>3517.2230890264063</v>
      </c>
      <c r="BV43" s="35">
        <f t="shared" ca="1" si="66"/>
        <v>3480.8244477247999</v>
      </c>
    </row>
    <row r="44" spans="1:74" x14ac:dyDescent="0.25">
      <c r="A44">
        <v>32</v>
      </c>
      <c r="B44" s="35">
        <f ca="1">OFFSET($AL$7,0,-$A44)+OFFSET(B$3,0,$A44)</f>
        <v>3500.7409210264068</v>
      </c>
      <c r="C44" s="35">
        <f ca="1">OFFSET($AL$7,0,-$A44)+OFFSET(C$3,0,$A44)</f>
        <v>3521.438779443778</v>
      </c>
      <c r="D44" s="35">
        <f ca="1">OFFSET($AL$7,0,-$A44)+OFFSET(D$3,0,$A44)</f>
        <v>3526.2783317766489</v>
      </c>
      <c r="E44" s="35">
        <f ca="1">OFFSET($AL$7,0,-$A44)+OFFSET(E$3,0,$A44)</f>
        <v>3515.2227461095663</v>
      </c>
      <c r="F44" s="35">
        <f ca="1">OFFSET($AL$7,0,-$A44)+OFFSET(F$3,0,$A44)</f>
        <v>3488.356162125001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>
        <f ca="1">OFFSET($AL$7,0,$A44)+OFFSET(BR$3,0,-$A44)</f>
        <v>3483.6712031250008</v>
      </c>
      <c r="BS44" s="35">
        <f ca="1">OFFSET($AL$7,0,$A44)+OFFSET(BS$3,0,-$A44)</f>
        <v>3510.5377871095661</v>
      </c>
      <c r="BT44" s="35">
        <f ca="1">OFFSET($AL$7,0,$A44)+OFFSET(BT$3,0,-$A44)</f>
        <v>3521.5933727766487</v>
      </c>
      <c r="BU44" s="35">
        <f ca="1">OFFSET($AL$7,0,$A44)+OFFSET(BU$3,0,-$A44)</f>
        <v>3516.7538204437778</v>
      </c>
      <c r="BV44" s="35">
        <f ca="1">OFFSET($AL$7,0,$A44)+OFFSET(BV$3,0,-$A44)</f>
        <v>3496.0559620264066</v>
      </c>
    </row>
    <row r="45" spans="1:74" x14ac:dyDescent="0.25">
      <c r="A45">
        <v>33</v>
      </c>
      <c r="B45" s="35">
        <f ca="1">OFFSET($AL$7,0,-$A45)+OFFSET(B$3,0,$A45)</f>
        <v>3503.5580024437777</v>
      </c>
      <c r="C45" s="35">
        <f ca="1">OFFSET($AL$7,0,-$A45)+OFFSET(C$3,0,$A45)</f>
        <v>3508.397554776649</v>
      </c>
      <c r="D45" s="35">
        <f ca="1">OFFSET($AL$7,0,-$A45)+OFFSET(D$3,0,$A45)</f>
        <v>3497.3419691095664</v>
      </c>
      <c r="E45" s="35">
        <f ca="1">OFFSET($AL$7,0,-$A45)+OFFSET(E$3,0,$A45)</f>
        <v>3470.4753851250011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>
        <f ca="1">OFFSET($AL$7,0,$A45)+OFFSET(BS$3,0,-$A45)</f>
        <v>3468.4643351250011</v>
      </c>
      <c r="BT45" s="35">
        <f ca="1">OFFSET($AL$7,0,$A45)+OFFSET(BT$3,0,-$A45)</f>
        <v>3495.3309191095664</v>
      </c>
      <c r="BU45" s="35">
        <f ca="1">OFFSET($AL$7,0,$A45)+OFFSET(BU$3,0,-$A45)</f>
        <v>3506.386504776649</v>
      </c>
      <c r="BV45" s="35">
        <f ca="1">OFFSET($AL$7,0,$A45)+OFFSET(BV$3,0,-$A45)</f>
        <v>3501.5469524437776</v>
      </c>
    </row>
    <row r="46" spans="1:74" x14ac:dyDescent="0.25">
      <c r="A46">
        <v>34</v>
      </c>
      <c r="B46" s="35">
        <f ca="1">OFFSET($AL$7,0,-$A46)+OFFSET(B$3,0,$A46)</f>
        <v>3497.8756457766485</v>
      </c>
      <c r="C46" s="35">
        <f ca="1">OFFSET($AL$7,0,-$A46)+OFFSET(C$3,0,$A46)</f>
        <v>3486.8200601095659</v>
      </c>
      <c r="D46" s="35">
        <f ca="1">OFFSET($AL$7,0,-$A46)+OFFSET(D$3,0,$A46)</f>
        <v>3459.9534761250006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>
        <f ca="1">OFFSET($AL$7,0,$A46)+OFFSET(BT$3,0,-$A46)</f>
        <v>3456.9123761250012</v>
      </c>
      <c r="BU46" s="35">
        <f ca="1">OFFSET($AL$7,0,$A46)+OFFSET(BU$3,0,-$A46)</f>
        <v>3483.7789601095665</v>
      </c>
      <c r="BV46" s="35">
        <f ca="1">OFFSET($AL$7,0,$A46)+OFFSET(BV$3,0,-$A46)</f>
        <v>3494.8345457766491</v>
      </c>
    </row>
    <row r="47" spans="1:74" x14ac:dyDescent="0.25">
      <c r="A47">
        <v>35</v>
      </c>
      <c r="B47" s="35">
        <f ca="1">OFFSET($AL$7,0,-$A47)+OFFSET(B$3,0,$A47)</f>
        <v>3477.4501421095665</v>
      </c>
      <c r="C47" s="35">
        <f ca="1">OFFSET($AL$7,0,-$A47)+OFFSET(C$3,0,$A47)</f>
        <v>3450.5835581250012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>
        <f ca="1">OFFSET($AL$7,0,$A47)+OFFSET(BU$3,0,-$A47)</f>
        <v>3450.5835581250012</v>
      </c>
      <c r="BV47" s="35">
        <f ca="1">OFFSET($AL$7,0,$A47)+OFFSET(BV$3,0,-$A47)</f>
        <v>3477.4501421095665</v>
      </c>
    </row>
    <row r="48" spans="1:74" x14ac:dyDescent="0.25">
      <c r="A48">
        <v>36</v>
      </c>
      <c r="B48" s="35">
        <f ca="1">OFFSET($AL$7,0,-$A48)+OFFSET(B$3,0,$A48)</f>
        <v>3449.308258125001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>
        <f ca="1">OFFSET($AL$7,0,$A48)+OFFSET(BV$3,0,-$A48)</f>
        <v>3449.308258125001</v>
      </c>
    </row>
    <row r="49" spans="1:74" x14ac:dyDescent="0.25">
      <c r="A49" t="s">
        <v>113</v>
      </c>
      <c r="B49" s="35">
        <f t="shared" ref="B49:AG49" ca="1" si="67">MAX(B12:B48)</f>
        <v>4031.913195167092</v>
      </c>
      <c r="C49" s="35">
        <f t="shared" ca="1" si="67"/>
        <v>4035.9433842479598</v>
      </c>
      <c r="D49" s="35">
        <f t="shared" ca="1" si="67"/>
        <v>4039.4007252479605</v>
      </c>
      <c r="E49" s="35">
        <f t="shared" ca="1" si="67"/>
        <v>4041.0445842479608</v>
      </c>
      <c r="F49" s="35">
        <f t="shared" ca="1" si="67"/>
        <v>4032.6697134514106</v>
      </c>
      <c r="G49" s="35">
        <f t="shared" ca="1" si="67"/>
        <v>4011.9535206010905</v>
      </c>
      <c r="H49" s="35">
        <f t="shared" ca="1" si="67"/>
        <v>3979.0536684333706</v>
      </c>
      <c r="I49" s="35">
        <f t="shared" ca="1" si="67"/>
        <v>3934.2205446887201</v>
      </c>
      <c r="J49" s="35">
        <f t="shared" ca="1" si="67"/>
        <v>3877.7953565098169</v>
      </c>
      <c r="K49" s="35">
        <f t="shared" ca="1" si="67"/>
        <v>3820.8732477247995</v>
      </c>
      <c r="L49" s="35">
        <f t="shared" ca="1" si="67"/>
        <v>3863.5999017247996</v>
      </c>
      <c r="M49" s="35">
        <f t="shared" ca="1" si="67"/>
        <v>3906.7680057247999</v>
      </c>
      <c r="N49" s="35">
        <f t="shared" ca="1" si="67"/>
        <v>3949.4946597247999</v>
      </c>
      <c r="O49" s="35">
        <f t="shared" ca="1" si="67"/>
        <v>3993.3256227247998</v>
      </c>
      <c r="P49" s="35">
        <f t="shared" ca="1" si="67"/>
        <v>4034.7279267247995</v>
      </c>
      <c r="Q49" s="35">
        <f t="shared" ca="1" si="67"/>
        <v>4076.1792807247994</v>
      </c>
      <c r="R49" s="35">
        <f t="shared" ca="1" si="67"/>
        <v>4112.5779220264067</v>
      </c>
      <c r="S49" s="35">
        <f t="shared" ca="1" si="67"/>
        <v>4153.9317387248002</v>
      </c>
      <c r="T49" s="35">
        <f t="shared" ca="1" si="67"/>
        <v>4190.3303800264066</v>
      </c>
      <c r="U49" s="35">
        <f t="shared" ca="1" si="67"/>
        <v>4224.1285660264057</v>
      </c>
      <c r="V49" s="35">
        <f t="shared" ca="1" si="67"/>
        <v>4259.448670026406</v>
      </c>
      <c r="W49" s="35">
        <f t="shared" ca="1" si="67"/>
        <v>4291.4810560264068</v>
      </c>
      <c r="X49" s="35">
        <f t="shared" ca="1" si="67"/>
        <v>4322.8519510264068</v>
      </c>
      <c r="Y49" s="35">
        <f t="shared" ca="1" si="67"/>
        <v>4349.7831370264066</v>
      </c>
      <c r="Z49" s="35">
        <f t="shared" ca="1" si="67"/>
        <v>4378.774423026407</v>
      </c>
      <c r="AA49" s="35">
        <f t="shared" ca="1" si="67"/>
        <v>4399.9906000264064</v>
      </c>
      <c r="AB49" s="35">
        <f t="shared" ca="1" si="67"/>
        <v>4422.1148860264066</v>
      </c>
      <c r="AC49" s="35">
        <f t="shared" ca="1" si="67"/>
        <v>4442.8127444437778</v>
      </c>
      <c r="AD49" s="35">
        <f t="shared" ca="1" si="67"/>
        <v>4455.3947534437775</v>
      </c>
      <c r="AE49" s="35">
        <f t="shared" ca="1" si="67"/>
        <v>4471.5097304437777</v>
      </c>
      <c r="AF49" s="35">
        <f t="shared" ca="1" si="67"/>
        <v>4481.2958894437779</v>
      </c>
      <c r="AG49" s="35">
        <f t="shared" ca="1" si="67"/>
        <v>4489.6848074437767</v>
      </c>
      <c r="AH49" s="35">
        <f t="shared" ref="AH49:BM49" ca="1" si="68">MAX(AH12:AH48)</f>
        <v>4494.5243597766485</v>
      </c>
      <c r="AI49" s="35">
        <f t="shared" ca="1" si="68"/>
        <v>4497.9817007766487</v>
      </c>
      <c r="AJ49" s="35">
        <f t="shared" ca="1" si="68"/>
        <v>4499.6255597766494</v>
      </c>
      <c r="AK49" s="35">
        <f t="shared" ca="1" si="68"/>
        <v>4488.5699741095668</v>
      </c>
      <c r="AL49" s="35">
        <f t="shared" si="68"/>
        <v>4461.7033901250015</v>
      </c>
      <c r="AM49" s="35">
        <f t="shared" ca="1" si="68"/>
        <v>4488.5699741095668</v>
      </c>
      <c r="AN49" s="35">
        <f t="shared" ca="1" si="68"/>
        <v>4499.6255597766494</v>
      </c>
      <c r="AO49" s="35">
        <f t="shared" ca="1" si="68"/>
        <v>4498.3502597766492</v>
      </c>
      <c r="AP49" s="35">
        <f t="shared" ca="1" si="68"/>
        <v>4493.5107074437783</v>
      </c>
      <c r="AQ49" s="35">
        <f t="shared" ca="1" si="68"/>
        <v>4486.7656484437775</v>
      </c>
      <c r="AR49" s="35">
        <f t="shared" ca="1" si="68"/>
        <v>4479.2848394437769</v>
      </c>
      <c r="AS49" s="35">
        <f t="shared" ca="1" si="68"/>
        <v>4466.8247714437775</v>
      </c>
      <c r="AT49" s="35">
        <f t="shared" ca="1" si="68"/>
        <v>4452.0593534437776</v>
      </c>
      <c r="AU49" s="35">
        <f t="shared" ca="1" si="68"/>
        <v>4435.8224354437771</v>
      </c>
      <c r="AV49" s="35">
        <f t="shared" ca="1" si="68"/>
        <v>4415.1245770264068</v>
      </c>
      <c r="AW49" s="35">
        <f t="shared" ca="1" si="68"/>
        <v>4390.2044410264061</v>
      </c>
      <c r="AX49" s="35">
        <f t="shared" ca="1" si="68"/>
        <v>4368.9882640264059</v>
      </c>
      <c r="AY49" s="35">
        <f t="shared" ca="1" si="68"/>
        <v>4344.8529280264065</v>
      </c>
      <c r="AZ49" s="35">
        <f t="shared" ca="1" si="68"/>
        <v>4313.0657920264057</v>
      </c>
      <c r="BA49" s="35">
        <f t="shared" ca="1" si="68"/>
        <v>4281.6948970264057</v>
      </c>
      <c r="BB49" s="35">
        <f t="shared" ca="1" si="68"/>
        <v>4249.6625110264067</v>
      </c>
      <c r="BC49" s="35">
        <f t="shared" ca="1" si="68"/>
        <v>4213.312357026407</v>
      </c>
      <c r="BD49" s="35">
        <f t="shared" ca="1" si="68"/>
        <v>4176.9137157247997</v>
      </c>
      <c r="BE49" s="35">
        <f t="shared" ca="1" si="68"/>
        <v>4140.1963707247996</v>
      </c>
      <c r="BF49" s="35">
        <f t="shared" ca="1" si="68"/>
        <v>4101.5408667248003</v>
      </c>
      <c r="BG49" s="35">
        <f t="shared" ca="1" si="68"/>
        <v>4063.0577217247996</v>
      </c>
      <c r="BH49" s="35">
        <f t="shared" ca="1" si="68"/>
        <v>4022.6364177247997</v>
      </c>
      <c r="BI49" s="35">
        <f t="shared" ca="1" si="68"/>
        <v>3980.2040637248001</v>
      </c>
      <c r="BJ49" s="35">
        <f t="shared" ca="1" si="68"/>
        <v>3938.1389007247999</v>
      </c>
      <c r="BK49" s="35">
        <f t="shared" ca="1" si="68"/>
        <v>3900.1210467247997</v>
      </c>
      <c r="BL49" s="35">
        <f t="shared" ca="1" si="68"/>
        <v>3853.5194427247998</v>
      </c>
      <c r="BM49" s="35">
        <f t="shared" ca="1" si="68"/>
        <v>3810.2075336491625</v>
      </c>
      <c r="BN49" s="35">
        <f t="shared" ref="BN49:BV49" ca="1" si="69">MAX(BN12:BN48)</f>
        <v>3877.7953565098169</v>
      </c>
      <c r="BO49" s="35">
        <f t="shared" ca="1" si="69"/>
        <v>3934.2205446887201</v>
      </c>
      <c r="BP49" s="35">
        <f t="shared" ca="1" si="69"/>
        <v>3979.0536684333701</v>
      </c>
      <c r="BQ49" s="35">
        <f t="shared" ca="1" si="69"/>
        <v>4011.9535206010905</v>
      </c>
      <c r="BR49" s="35">
        <f t="shared" ca="1" si="69"/>
        <v>4032.6697134514106</v>
      </c>
      <c r="BS49" s="35">
        <f t="shared" ca="1" si="69"/>
        <v>4041.0445842479603</v>
      </c>
      <c r="BT49" s="35">
        <f t="shared" ca="1" si="69"/>
        <v>4039.7692842479601</v>
      </c>
      <c r="BU49" s="35">
        <f t="shared" ca="1" si="69"/>
        <v>4035.7390951670932</v>
      </c>
      <c r="BV49" s="35">
        <f t="shared" ca="1" si="69"/>
        <v>4028.9940361670924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12"/>
  <sheetViews>
    <sheetView workbookViewId="0">
      <selection activeCell="AJ7" sqref="AJ7"/>
    </sheetView>
  </sheetViews>
  <sheetFormatPr defaultRowHeight="15" x14ac:dyDescent="0.25"/>
  <cols>
    <col min="1" max="1" width="24.85546875" bestFit="1" customWidth="1"/>
    <col min="2" max="74" width="5.7109375" customWidth="1"/>
  </cols>
  <sheetData>
    <row r="2" spans="1:74" x14ac:dyDescent="0.25">
      <c r="A2" s="26" t="s">
        <v>6</v>
      </c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32</v>
      </c>
      <c r="K2" s="27" t="s">
        <v>33</v>
      </c>
      <c r="L2" s="27" t="s">
        <v>34</v>
      </c>
      <c r="M2" s="27" t="s">
        <v>35</v>
      </c>
      <c r="N2" s="27" t="s">
        <v>36</v>
      </c>
      <c r="O2" s="27" t="s">
        <v>37</v>
      </c>
      <c r="P2" s="27" t="s">
        <v>38</v>
      </c>
      <c r="Q2" s="27" t="s">
        <v>39</v>
      </c>
      <c r="R2" s="27" t="s">
        <v>40</v>
      </c>
      <c r="S2" s="27" t="s">
        <v>41</v>
      </c>
      <c r="T2" s="27" t="s">
        <v>42</v>
      </c>
      <c r="U2" s="27" t="s">
        <v>43</v>
      </c>
      <c r="V2" s="27" t="s">
        <v>44</v>
      </c>
      <c r="W2" s="27" t="s">
        <v>45</v>
      </c>
      <c r="X2" s="27" t="s">
        <v>46</v>
      </c>
      <c r="Y2" s="27" t="s">
        <v>47</v>
      </c>
      <c r="Z2" s="27" t="s">
        <v>48</v>
      </c>
      <c r="AA2" s="27" t="s">
        <v>49</v>
      </c>
      <c r="AB2" s="27" t="s">
        <v>50</v>
      </c>
      <c r="AC2" s="27" t="s">
        <v>51</v>
      </c>
      <c r="AD2" s="27" t="s">
        <v>52</v>
      </c>
      <c r="AE2" s="27" t="s">
        <v>53</v>
      </c>
      <c r="AF2" s="27" t="s">
        <v>54</v>
      </c>
      <c r="AG2" s="27" t="s">
        <v>55</v>
      </c>
      <c r="AH2" s="27" t="s">
        <v>56</v>
      </c>
      <c r="AI2" s="27" t="s">
        <v>57</v>
      </c>
      <c r="AJ2" s="27" t="s">
        <v>58</v>
      </c>
      <c r="AK2" s="27" t="s">
        <v>59</v>
      </c>
      <c r="AL2" s="27" t="s">
        <v>60</v>
      </c>
      <c r="AM2" s="27" t="s">
        <v>61</v>
      </c>
      <c r="AN2" s="27" t="s">
        <v>62</v>
      </c>
      <c r="AO2" s="27" t="s">
        <v>63</v>
      </c>
      <c r="AP2" s="27" t="s">
        <v>64</v>
      </c>
      <c r="AQ2" s="27" t="s">
        <v>65</v>
      </c>
      <c r="AR2" s="27" t="s">
        <v>66</v>
      </c>
      <c r="AS2" s="27" t="s">
        <v>67</v>
      </c>
      <c r="AT2" s="27" t="s">
        <v>68</v>
      </c>
      <c r="AU2" s="27" t="s">
        <v>69</v>
      </c>
      <c r="AV2" s="27" t="s">
        <v>70</v>
      </c>
      <c r="AW2" s="27" t="s">
        <v>71</v>
      </c>
      <c r="AX2" s="27" t="s">
        <v>72</v>
      </c>
      <c r="AY2" s="27" t="s">
        <v>73</v>
      </c>
      <c r="AZ2" s="27" t="s">
        <v>74</v>
      </c>
      <c r="BA2" s="27" t="s">
        <v>75</v>
      </c>
      <c r="BB2" s="27" t="s">
        <v>76</v>
      </c>
      <c r="BC2" s="27" t="s">
        <v>77</v>
      </c>
      <c r="BD2" s="27" t="s">
        <v>78</v>
      </c>
      <c r="BE2" s="27" t="s">
        <v>79</v>
      </c>
      <c r="BF2" s="27" t="s">
        <v>80</v>
      </c>
      <c r="BG2" s="27" t="s">
        <v>81</v>
      </c>
      <c r="BH2" s="27" t="s">
        <v>82</v>
      </c>
      <c r="BI2" s="27" t="s">
        <v>83</v>
      </c>
      <c r="BJ2" s="27" t="s">
        <v>84</v>
      </c>
      <c r="BK2" s="27" t="s">
        <v>85</v>
      </c>
      <c r="BL2" s="27" t="s">
        <v>86</v>
      </c>
      <c r="BM2" s="27" t="s">
        <v>87</v>
      </c>
      <c r="BN2" s="27" t="s">
        <v>88</v>
      </c>
      <c r="BO2" s="27" t="s">
        <v>89</v>
      </c>
      <c r="BP2" s="27" t="s">
        <v>90</v>
      </c>
      <c r="BQ2" s="27" t="s">
        <v>91</v>
      </c>
      <c r="BR2" s="27" t="s">
        <v>92</v>
      </c>
      <c r="BS2" s="27" t="s">
        <v>93</v>
      </c>
      <c r="BT2" s="27" t="s">
        <v>94</v>
      </c>
      <c r="BU2" s="27" t="s">
        <v>95</v>
      </c>
      <c r="BV2" s="28" t="s">
        <v>96</v>
      </c>
    </row>
    <row r="3" spans="1:74" x14ac:dyDescent="0.25">
      <c r="A3" s="29" t="s">
        <v>97</v>
      </c>
      <c r="B3" s="30">
        <f>MAX(0,'Eolico frontale'!$F$12*COS(('Eolico riepilogo'!$A$2:$BV$2*PI())/180))</f>
        <v>0</v>
      </c>
      <c r="C3" s="30">
        <f>MAX(0,'Eolico frontale'!$F$12*COS(('Eolico riepilogo'!$A$2:$BV$2*PI())/180))</f>
        <v>0</v>
      </c>
      <c r="D3" s="30">
        <f>MAX(0,'Eolico frontale'!$F$12*COS(('Eolico riepilogo'!$A$2:$BV$2*PI())/180))</f>
        <v>0</v>
      </c>
      <c r="E3" s="30">
        <f>MAX(0,'Eolico frontale'!$F$12*COS(('Eolico riepilogo'!$A$2:$BV$2*PI())/180))</f>
        <v>0</v>
      </c>
      <c r="F3" s="30">
        <f>MAX(0,'Eolico frontale'!$F$12*COS(('Eolico riepilogo'!$A$2:$BV$2*PI())/180))</f>
        <v>0</v>
      </c>
      <c r="G3" s="30">
        <f>MAX(0,'Eolico frontale'!$F$12*COS(('Eolico riepilogo'!$A$2:$BV$2*PI())/180))</f>
        <v>0</v>
      </c>
      <c r="H3" s="30">
        <f>MAX(0,'Eolico frontale'!$F$12*COS(('Eolico riepilogo'!$A$2:$BV$2*PI())/180))</f>
        <v>0</v>
      </c>
      <c r="I3" s="30">
        <f>MAX(0,'Eolico frontale'!$F$12*COS(('Eolico riepilogo'!$A$2:$BV$2*PI())/180))</f>
        <v>0</v>
      </c>
      <c r="J3" s="30">
        <f>MAX(0,'Eolico frontale'!$F$12*COS(('Eolico riepilogo'!$A$2:$BV$2*PI())/180))</f>
        <v>0</v>
      </c>
      <c r="K3" s="30">
        <f>MAX(0,'Eolico frontale'!$F$12*COS(('Eolico riepilogo'!$A$2:$BV$2*PI())/180))</f>
        <v>0</v>
      </c>
      <c r="L3" s="30">
        <f>MAX(0,'Eolico frontale'!$F$12*COS(('Eolico riepilogo'!$A$2:$BV$2*PI())/180))</f>
        <v>0</v>
      </c>
      <c r="M3" s="30">
        <f>MAX(0,'Eolico frontale'!$F$12*COS(('Eolico riepilogo'!$A$2:$BV$2*PI())/180))</f>
        <v>0</v>
      </c>
      <c r="N3" s="30">
        <f>MAX(0,'Eolico frontale'!$F$12*COS(('Eolico riepilogo'!$A$2:$BV$2*PI())/180))</f>
        <v>0</v>
      </c>
      <c r="O3" s="30">
        <f>MAX(0,'Eolico frontale'!$F$12*COS(('Eolico riepilogo'!$A$2:$BV$2*PI())/180))</f>
        <v>0</v>
      </c>
      <c r="P3" s="30">
        <f>MAX(0,'Eolico frontale'!$F$12*COS(('Eolico riepilogo'!$A$2:$BV$2*PI())/180))</f>
        <v>0</v>
      </c>
      <c r="Q3" s="30">
        <f>MAX(0,'Eolico frontale'!$F$12*COS(('Eolico riepilogo'!$A$2:$BV$2*PI())/180))</f>
        <v>0</v>
      </c>
      <c r="R3" s="30">
        <f>MAX(0,'Eolico frontale'!$F$12*COS(('Eolico riepilogo'!$A$2:$BV$2*PI())/180))</f>
        <v>0</v>
      </c>
      <c r="S3" s="30">
        <f>MAX(0,'Eolico frontale'!$F$12*COS(('Eolico riepilogo'!$A$2:$BV$2*PI())/180))</f>
        <v>0</v>
      </c>
      <c r="T3" s="30">
        <f>MAX(0,'Eolico frontale'!$F$12*COS(('Eolico riepilogo'!$A$2:$BV$2*PI())/180))</f>
        <v>1.2561626764713233E-13</v>
      </c>
      <c r="U3" s="30">
        <f>MAX(0,'Eolico frontale'!$F$12*COS(('Eolico riepilogo'!$A$2:$BV$2*PI())/180))</f>
        <v>178.72412219286562</v>
      </c>
      <c r="V3" s="30">
        <f>MAX(0,'Eolico frontale'!$F$12*COS(('Eolico riepilogo'!$A$2:$BV$2*PI())/180))</f>
        <v>356.08804589926831</v>
      </c>
      <c r="W3" s="30">
        <f>MAX(0,'Eolico frontale'!$F$12*COS(('Eolico riepilogo'!$A$2:$BV$2*PI())/180))</f>
        <v>530.74192456453648</v>
      </c>
      <c r="X3" s="30">
        <f>MAX(0,'Eolico frontale'!$F$12*COS(('Eolico riepilogo'!$A$2:$BV$2*PI())/180))</f>
        <v>701.35653671313275</v>
      </c>
      <c r="Y3" s="30">
        <f>MAX(0,'Eolico frontale'!$F$12*COS(('Eolico riepilogo'!$A$2:$BV$2*PI())/180))</f>
        <v>866.63340212668629</v>
      </c>
      <c r="Z3" s="30">
        <f>MAX(0,'Eolico frontale'!$F$12*COS(('Eolico riepilogo'!$A$2:$BV$2*PI())/180))</f>
        <v>1025.3146640625007</v>
      </c>
      <c r="AA3" s="30">
        <f>MAX(0,'Eolico frontale'!$F$12*COS(('Eolico riepilogo'!$A$2:$BV$2*PI())/180))</f>
        <v>1176.1926623028783</v>
      </c>
      <c r="AB3" s="30">
        <f>MAX(0,'Eolico frontale'!$F$12*COS(('Eolico riepilogo'!$A$2:$BV$2*PI())/180))</f>
        <v>1318.1191241785837</v>
      </c>
      <c r="AC3" s="30">
        <f>MAX(0,'Eolico frontale'!$F$12*COS(('Eolico riepilogo'!$A$2:$BV$2*PI())/180))</f>
        <v>1450.013903617202</v>
      </c>
      <c r="AD3" s="30">
        <f>MAX(0,'Eolico frontale'!$F$12*COS(('Eolico riepilogo'!$A$2:$BV$2*PI())/180))</f>
        <v>1570.8732017069603</v>
      </c>
      <c r="AE3" s="30">
        <f>MAX(0,'Eolico frontale'!$F$12*COS(('Eolico riepilogo'!$A$2:$BV$2*PI())/180))</f>
        <v>1679.7772062125562</v>
      </c>
      <c r="AF3" s="30">
        <f>MAX(0,'Eolico frontale'!$F$12*COS(('Eolico riepilogo'!$A$2:$BV$2*PI())/180))</f>
        <v>1775.8970919016663</v>
      </c>
      <c r="AG3" s="30">
        <f>MAX(0,'Eolico frontale'!$F$12*COS(('Eolico riepilogo'!$A$2:$BV$2*PI())/180))</f>
        <v>1858.5013284054219</v>
      </c>
      <c r="AH3" s="30">
        <f>MAX(0,'Eolico frontale'!$F$12*COS(('Eolico riepilogo'!$A$2:$BV$2*PI())/180))</f>
        <v>1926.9612476062287</v>
      </c>
      <c r="AI3" s="30">
        <f>MAX(0,'Eolico frontale'!$F$12*COS(('Eolico riepilogo'!$A$2:$BV$2*PI())/180))</f>
        <v>1980.7558281817385</v>
      </c>
      <c r="AJ3" s="30">
        <f>MAX(0,'Eolico frontale'!$F$12*COS(('Eolico riepilogo'!$A$2:$BV$2*PI())/180))</f>
        <v>2019.475660891716</v>
      </c>
      <c r="AK3" s="30">
        <f>MAX(0,'Eolico frontale'!$F$12*COS(('Eolico riepilogo'!$A$2:$BV$2*PI())/180))</f>
        <v>2042.8260644295642</v>
      </c>
      <c r="AL3" s="30">
        <f>MAX(0,'Eolico frontale'!$F$12*COS(('Eolico riepilogo'!$A$2:$BV$2*PI())/180))</f>
        <v>2050.6293281250009</v>
      </c>
      <c r="AM3" s="30">
        <f>MAX(0,'Eolico frontale'!$F$12*COS(('Eolico riepilogo'!$A$2:$BV$2*PI())/180))</f>
        <v>2042.8260644295642</v>
      </c>
      <c r="AN3" s="30">
        <f>MAX(0,'Eolico frontale'!$F$12*COS(('Eolico riepilogo'!$A$2:$BV$2*PI())/180))</f>
        <v>2019.475660891716</v>
      </c>
      <c r="AO3" s="30">
        <f>MAX(0,'Eolico frontale'!$F$12*COS(('Eolico riepilogo'!$A$2:$BV$2*PI())/180))</f>
        <v>1980.7558281817385</v>
      </c>
      <c r="AP3" s="30">
        <f>MAX(0,'Eolico frontale'!$F$12*COS(('Eolico riepilogo'!$A$2:$BV$2*PI())/180))</f>
        <v>1926.9612476062287</v>
      </c>
      <c r="AQ3" s="30">
        <f>MAX(0,'Eolico frontale'!$F$12*COS(('Eolico riepilogo'!$A$2:$BV$2*PI())/180))</f>
        <v>1858.5013284054219</v>
      </c>
      <c r="AR3" s="30">
        <f>MAX(0,'Eolico frontale'!$F$12*COS(('Eolico riepilogo'!$A$2:$BV$2*PI())/180))</f>
        <v>1775.8970919016663</v>
      </c>
      <c r="AS3" s="30">
        <f>MAX(0,'Eolico frontale'!$F$12*COS(('Eolico riepilogo'!$A$2:$BV$2*PI())/180))</f>
        <v>1679.7772062125562</v>
      </c>
      <c r="AT3" s="30">
        <f>MAX(0,'Eolico frontale'!$F$12*COS(('Eolico riepilogo'!$A$2:$BV$2*PI())/180))</f>
        <v>1570.8732017069603</v>
      </c>
      <c r="AU3" s="30">
        <f>MAX(0,'Eolico frontale'!$F$12*COS(('Eolico riepilogo'!$A$2:$BV$2*PI())/180))</f>
        <v>1450.013903617202</v>
      </c>
      <c r="AV3" s="30">
        <f>MAX(0,'Eolico frontale'!$F$12*COS(('Eolico riepilogo'!$A$2:$BV$2*PI())/180))</f>
        <v>1318.1191241785837</v>
      </c>
      <c r="AW3" s="30">
        <f>MAX(0,'Eolico frontale'!$F$12*COS(('Eolico riepilogo'!$A$2:$BV$2*PI())/180))</f>
        <v>1176.1926623028783</v>
      </c>
      <c r="AX3" s="30">
        <f>MAX(0,'Eolico frontale'!$F$12*COS(('Eolico riepilogo'!$A$2:$BV$2*PI())/180))</f>
        <v>1025.3146640625007</v>
      </c>
      <c r="AY3" s="30">
        <f>MAX(0,'Eolico frontale'!$F$12*COS(('Eolico riepilogo'!$A$2:$BV$2*PI())/180))</f>
        <v>866.63340212668629</v>
      </c>
      <c r="AZ3" s="30">
        <f>MAX(0,'Eolico frontale'!$F$12*COS(('Eolico riepilogo'!$A$2:$BV$2*PI())/180))</f>
        <v>701.35653671313275</v>
      </c>
      <c r="BA3" s="30">
        <f>MAX(0,'Eolico frontale'!$F$12*COS(('Eolico riepilogo'!$A$2:$BV$2*PI())/180))</f>
        <v>530.74192456453648</v>
      </c>
      <c r="BB3" s="30">
        <f>MAX(0,'Eolico frontale'!$F$12*COS(('Eolico riepilogo'!$A$2:$BV$2*PI())/180))</f>
        <v>356.08804589926831</v>
      </c>
      <c r="BC3" s="30">
        <f>MAX(0,'Eolico frontale'!$F$12*COS(('Eolico riepilogo'!$A$2:$BV$2*PI())/180))</f>
        <v>178.72412219286562</v>
      </c>
      <c r="BD3" s="30">
        <f>MAX(0,'Eolico frontale'!$F$12*COS(('Eolico riepilogo'!$A$2:$BV$2*PI())/180))</f>
        <v>1.2561626764713233E-13</v>
      </c>
      <c r="BE3" s="30">
        <f>MAX(0,'Eolico frontale'!$F$12*COS(('Eolico riepilogo'!$A$2:$BV$2*PI())/180))</f>
        <v>0</v>
      </c>
      <c r="BF3" s="30">
        <f>MAX(0,'Eolico frontale'!$F$12*COS(('Eolico riepilogo'!$A$2:$BV$2*PI())/180))</f>
        <v>0</v>
      </c>
      <c r="BG3" s="30">
        <f>MAX(0,'Eolico frontale'!$F$12*COS(('Eolico riepilogo'!$A$2:$BV$2*PI())/180))</f>
        <v>0</v>
      </c>
      <c r="BH3" s="30">
        <f>MAX(0,'Eolico frontale'!$F$12*COS(('Eolico riepilogo'!$A$2:$BV$2*PI())/180))</f>
        <v>0</v>
      </c>
      <c r="BI3" s="30">
        <f>MAX(0,'Eolico frontale'!$F$12*COS(('Eolico riepilogo'!$A$2:$BV$2*PI())/180))</f>
        <v>0</v>
      </c>
      <c r="BJ3" s="30">
        <f>MAX(0,'Eolico frontale'!$F$12*COS(('Eolico riepilogo'!$A$2:$BV$2*PI())/180))</f>
        <v>0</v>
      </c>
      <c r="BK3" s="30">
        <f>MAX(0,'Eolico frontale'!$F$12*COS(('Eolico riepilogo'!$A$2:$BV$2*PI())/180))</f>
        <v>0</v>
      </c>
      <c r="BL3" s="30">
        <f>MAX(0,'Eolico frontale'!$F$12*COS(('Eolico riepilogo'!$A$2:$BV$2*PI())/180))</f>
        <v>0</v>
      </c>
      <c r="BM3" s="30">
        <f>MAX(0,'Eolico frontale'!$F$12*COS(('Eolico riepilogo'!$A$2:$BV$2*PI())/180))</f>
        <v>0</v>
      </c>
      <c r="BN3" s="30">
        <f>MAX(0,'Eolico frontale'!$F$12*COS(('Eolico riepilogo'!$A$2:$BV$2*PI())/180))</f>
        <v>0</v>
      </c>
      <c r="BO3" s="30">
        <f>MAX(0,'Eolico frontale'!$F$12*COS(('Eolico riepilogo'!$A$2:$BV$2*PI())/180))</f>
        <v>0</v>
      </c>
      <c r="BP3" s="30">
        <f>MAX(0,'Eolico frontale'!$F$12*COS(('Eolico riepilogo'!$A$2:$BV$2*PI())/180))</f>
        <v>0</v>
      </c>
      <c r="BQ3" s="30">
        <f>MAX(0,'Eolico frontale'!$F$12*COS(('Eolico riepilogo'!$A$2:$BV$2*PI())/180))</f>
        <v>0</v>
      </c>
      <c r="BR3" s="30">
        <f>MAX(0,'Eolico frontale'!$F$12*COS(('Eolico riepilogo'!$A$2:$BV$2*PI())/180))</f>
        <v>0</v>
      </c>
      <c r="BS3" s="30">
        <f>MAX(0,'Eolico frontale'!$F$12*COS(('Eolico riepilogo'!$A$2:$BV$2*PI())/180))</f>
        <v>0</v>
      </c>
      <c r="BT3" s="30">
        <f>MAX(0,'Eolico frontale'!$F$12*COS(('Eolico riepilogo'!$A$2:$BV$2*PI())/180))</f>
        <v>0</v>
      </c>
      <c r="BU3" s="30">
        <f>MAX(0,'Eolico frontale'!$F$12*COS(('Eolico riepilogo'!$A$2:$BV$2*PI())/180))</f>
        <v>0</v>
      </c>
      <c r="BV3" s="31">
        <f>MAX(0,'Eolico frontale'!$F$12*COS(('Eolico riepilogo'!$A$2:$BV$2*PI())/180))</f>
        <v>0</v>
      </c>
    </row>
    <row r="4" spans="1:74" x14ac:dyDescent="0.25">
      <c r="A4" s="32" t="s">
        <v>129</v>
      </c>
      <c r="B4" s="33">
        <f>MAX(0,'Eolico posteriore sup'!$F$12*COS((('Eolico riepilogo'!$A$2:$BV$2*PI())/180)-PI()))</f>
        <v>1038.8650781250001</v>
      </c>
      <c r="C4" s="33">
        <f>MAX(0,'Eolico posteriore sup'!$F$12*COS((('Eolico riepilogo'!$A$2:$BV$2*PI())/180)-PI()))</f>
        <v>1034.911882860792</v>
      </c>
      <c r="D4" s="33">
        <f>MAX(0,'Eolico posteriore sup'!$F$12*COS((('Eolico riepilogo'!$A$2:$BV$2*PI())/180)-PI()))</f>
        <v>1023.0823832711333</v>
      </c>
      <c r="E4" s="33">
        <f>MAX(0,'Eolico posteriore sup'!$F$12*COS((('Eolico riepilogo'!$A$2:$BV$2*PI())/180)-PI()))</f>
        <v>1003.4666089907482</v>
      </c>
      <c r="F4" s="33">
        <f>MAX(0,'Eolico posteriore sup'!$F$12*COS((('Eolico riepilogo'!$A$2:$BV$2*PI())/180)-PI()))</f>
        <v>976.21384790623881</v>
      </c>
      <c r="G4" s="33">
        <f>MAX(0,'Eolico posteriore sup'!$F$12*COS((('Eolico riepilogo'!$A$2:$BV$2*PI())/180)-PI()))</f>
        <v>941.53150998512535</v>
      </c>
      <c r="H4" s="33">
        <f>MAX(0,'Eolico posteriore sup'!$F$12*COS((('Eolico riepilogo'!$A$2:$BV$2*PI())/180)-PI()))</f>
        <v>899.6835487607558</v>
      </c>
      <c r="I4" s="33">
        <f>MAX(0,'Eolico posteriore sup'!$F$12*COS((('Eolico riepilogo'!$A$2:$BV$2*PI())/180)-PI()))</f>
        <v>850.98845248653674</v>
      </c>
      <c r="J4" s="33">
        <f>MAX(0,'Eolico posteriore sup'!$F$12*COS((('Eolico riepilogo'!$A$2:$BV$2*PI())/180)-PI()))</f>
        <v>795.8168202480191</v>
      </c>
      <c r="K4" s="33">
        <f>MAX(0,'Eolico posteriore sup'!$F$12*COS((('Eolico riepilogo'!$A$2:$BV$2*PI())/180)-PI()))</f>
        <v>734.58854148007981</v>
      </c>
      <c r="L4" s="33">
        <f>MAX(0,'Eolico posteriore sup'!$F$12*COS((('Eolico riepilogo'!$A$2:$BV$2*PI())/180)-PI()))</f>
        <v>667.76960035478862</v>
      </c>
      <c r="M4" s="33">
        <f>MAX(0,'Eolico posteriore sup'!$F$12*COS((('Eolico riepilogo'!$A$2:$BV$2*PI())/180)-PI()))</f>
        <v>595.86852936048786</v>
      </c>
      <c r="N4" s="33">
        <f>MAX(0,'Eolico posteriore sup'!$F$12*COS((('Eolico riepilogo'!$A$2:$BV$2*PI())/180)-PI()))</f>
        <v>519.43253906249936</v>
      </c>
      <c r="O4" s="33">
        <f>MAX(0,'Eolico posteriore sup'!$F$12*COS((('Eolico riepilogo'!$A$2:$BV$2*PI())/180)-PI()))</f>
        <v>439.04335350030283</v>
      </c>
      <c r="P4" s="33">
        <f>MAX(0,'Eolico posteriore sup'!$F$12*COS((('Eolico riepilogo'!$A$2:$BV$2*PI())/180)-PI()))</f>
        <v>355.31278291634396</v>
      </c>
      <c r="Q4" s="33">
        <f>MAX(0,'Eolico posteriore sup'!$F$12*COS((('Eolico riepilogo'!$A$2:$BV$2*PI())/180)-PI()))</f>
        <v>268.87806751066768</v>
      </c>
      <c r="R4" s="33">
        <f>MAX(0,'Eolico posteriore sup'!$F$12*COS((('Eolico riepilogo'!$A$2:$BV$2*PI())/180)-PI()))</f>
        <v>180.39702765821909</v>
      </c>
      <c r="S4" s="33">
        <f>MAX(0,'Eolico posteriore sup'!$F$12*COS((('Eolico riepilogo'!$A$2:$BV$2*PI())/180)-PI()))</f>
        <v>90.543057498588027</v>
      </c>
      <c r="T4" s="33">
        <f>MAX(0,'Eolico posteriore sup'!$F$12*COS((('Eolico riepilogo'!$A$2:$BV$2*PI())/180)-PI()))</f>
        <v>0</v>
      </c>
      <c r="U4" s="33">
        <f>MAX(0,'Eolico posteriore sup'!$F$12*COS((('Eolico riepilogo'!$A$2:$BV$2*PI())/180)-PI()))</f>
        <v>0</v>
      </c>
      <c r="V4" s="33">
        <f>MAX(0,'Eolico posteriore sup'!$F$12*COS((('Eolico riepilogo'!$A$2:$BV$2*PI())/180)-PI()))</f>
        <v>0</v>
      </c>
      <c r="W4" s="33">
        <f>MAX(0,'Eolico posteriore sup'!$F$12*COS((('Eolico riepilogo'!$A$2:$BV$2*PI())/180)-PI()))</f>
        <v>0</v>
      </c>
      <c r="X4" s="33">
        <f>MAX(0,'Eolico posteriore sup'!$F$12*COS((('Eolico riepilogo'!$A$2:$BV$2*PI())/180)-PI()))</f>
        <v>0</v>
      </c>
      <c r="Y4" s="33">
        <f>MAX(0,'Eolico posteriore sup'!$F$12*COS((('Eolico riepilogo'!$A$2:$BV$2*PI())/180)-PI()))</f>
        <v>0</v>
      </c>
      <c r="Z4" s="33">
        <f>MAX(0,'Eolico posteriore sup'!$F$12*COS((('Eolico riepilogo'!$A$2:$BV$2*PI())/180)-PI()))</f>
        <v>0</v>
      </c>
      <c r="AA4" s="33">
        <f>MAX(0,'Eolico posteriore sup'!$F$12*COS((('Eolico riepilogo'!$A$2:$BV$2*PI())/180)-PI()))</f>
        <v>0</v>
      </c>
      <c r="AB4" s="33">
        <f>MAX(0,'Eolico posteriore sup'!$F$12*COS((('Eolico riepilogo'!$A$2:$BV$2*PI())/180)-PI()))</f>
        <v>0</v>
      </c>
      <c r="AC4" s="33">
        <f>MAX(0,'Eolico posteriore sup'!$F$12*COS((('Eolico riepilogo'!$A$2:$BV$2*PI())/180)-PI()))</f>
        <v>0</v>
      </c>
      <c r="AD4" s="33">
        <f>MAX(0,'Eolico posteriore sup'!$F$12*COS((('Eolico riepilogo'!$A$2:$BV$2*PI())/180)-PI()))</f>
        <v>0</v>
      </c>
      <c r="AE4" s="33">
        <f>MAX(0,'Eolico posteriore sup'!$F$12*COS((('Eolico riepilogo'!$A$2:$BV$2*PI())/180)-PI()))</f>
        <v>0</v>
      </c>
      <c r="AF4" s="33">
        <f>MAX(0,'Eolico posteriore sup'!$F$12*COS((('Eolico riepilogo'!$A$2:$BV$2*PI())/180)-PI()))</f>
        <v>0</v>
      </c>
      <c r="AG4" s="33">
        <f>MAX(0,'Eolico posteriore sup'!$F$12*COS((('Eolico riepilogo'!$A$2:$BV$2*PI())/180)-PI()))</f>
        <v>0</v>
      </c>
      <c r="AH4" s="33">
        <f>MAX(0,'Eolico posteriore sup'!$F$12*COS((('Eolico riepilogo'!$A$2:$BV$2*PI())/180)-PI()))</f>
        <v>0</v>
      </c>
      <c r="AI4" s="33">
        <f>MAX(0,'Eolico posteriore sup'!$F$12*COS((('Eolico riepilogo'!$A$2:$BV$2*PI())/180)-PI()))</f>
        <v>0</v>
      </c>
      <c r="AJ4" s="33">
        <f>MAX(0,'Eolico posteriore sup'!$F$12*COS((('Eolico riepilogo'!$A$2:$BV$2*PI())/180)-PI()))</f>
        <v>0</v>
      </c>
      <c r="AK4" s="33">
        <f>MAX(0,'Eolico posteriore sup'!$F$12*COS((('Eolico riepilogo'!$A$2:$BV$2*PI())/180)-PI()))</f>
        <v>0</v>
      </c>
      <c r="AL4" s="33">
        <f>MAX(0,'Eolico posteriore sup'!$F$12*COS((('Eolico riepilogo'!$A$2:$BV$2*PI())/180)-PI()))</f>
        <v>0</v>
      </c>
      <c r="AM4" s="33">
        <f>MAX(0,'Eolico posteriore sup'!$F$12*COS((('Eolico riepilogo'!$A$2:$BV$2*PI())/180)-PI()))</f>
        <v>0</v>
      </c>
      <c r="AN4" s="33">
        <f>MAX(0,'Eolico posteriore sup'!$F$12*COS((('Eolico riepilogo'!$A$2:$BV$2*PI())/180)-PI()))</f>
        <v>0</v>
      </c>
      <c r="AO4" s="33">
        <f>MAX(0,'Eolico posteriore sup'!$F$12*COS((('Eolico riepilogo'!$A$2:$BV$2*PI())/180)-PI()))</f>
        <v>0</v>
      </c>
      <c r="AP4" s="33">
        <f>MAX(0,'Eolico posteriore sup'!$F$12*COS((('Eolico riepilogo'!$A$2:$BV$2*PI())/180)-PI()))</f>
        <v>0</v>
      </c>
      <c r="AQ4" s="33">
        <f>MAX(0,'Eolico posteriore sup'!$F$12*COS((('Eolico riepilogo'!$A$2:$BV$2*PI())/180)-PI()))</f>
        <v>0</v>
      </c>
      <c r="AR4" s="33">
        <f>MAX(0,'Eolico posteriore sup'!$F$12*COS((('Eolico riepilogo'!$A$2:$BV$2*PI())/180)-PI()))</f>
        <v>0</v>
      </c>
      <c r="AS4" s="33">
        <f>MAX(0,'Eolico posteriore sup'!$F$12*COS((('Eolico riepilogo'!$A$2:$BV$2*PI())/180)-PI()))</f>
        <v>0</v>
      </c>
      <c r="AT4" s="33">
        <f>MAX(0,'Eolico posteriore sup'!$F$12*COS((('Eolico riepilogo'!$A$2:$BV$2*PI())/180)-PI()))</f>
        <v>0</v>
      </c>
      <c r="AU4" s="33">
        <f>MAX(0,'Eolico posteriore sup'!$F$12*COS((('Eolico riepilogo'!$A$2:$BV$2*PI())/180)-PI()))</f>
        <v>0</v>
      </c>
      <c r="AV4" s="33">
        <f>MAX(0,'Eolico posteriore sup'!$F$12*COS((('Eolico riepilogo'!$A$2:$BV$2*PI())/180)-PI()))</f>
        <v>0</v>
      </c>
      <c r="AW4" s="33">
        <f>MAX(0,'Eolico posteriore sup'!$F$12*COS((('Eolico riepilogo'!$A$2:$BV$2*PI())/180)-PI()))</f>
        <v>0</v>
      </c>
      <c r="AX4" s="33">
        <f>MAX(0,'Eolico posteriore sup'!$F$12*COS((('Eolico riepilogo'!$A$2:$BV$2*PI())/180)-PI()))</f>
        <v>0</v>
      </c>
      <c r="AY4" s="33">
        <f>MAX(0,'Eolico posteriore sup'!$F$12*COS((('Eolico riepilogo'!$A$2:$BV$2*PI())/180)-PI()))</f>
        <v>0</v>
      </c>
      <c r="AZ4" s="33">
        <f>MAX(0,'Eolico posteriore sup'!$F$12*COS((('Eolico riepilogo'!$A$2:$BV$2*PI())/180)-PI()))</f>
        <v>0</v>
      </c>
      <c r="BA4" s="33">
        <f>MAX(0,'Eolico posteriore sup'!$F$12*COS((('Eolico riepilogo'!$A$2:$BV$2*PI())/180)-PI()))</f>
        <v>0</v>
      </c>
      <c r="BB4" s="33">
        <f>MAX(0,'Eolico posteriore sup'!$F$12*COS((('Eolico riepilogo'!$A$2:$BV$2*PI())/180)-PI()))</f>
        <v>0</v>
      </c>
      <c r="BC4" s="33">
        <f>MAX(0,'Eolico posteriore sup'!$F$12*COS((('Eolico riepilogo'!$A$2:$BV$2*PI())/180)-PI()))</f>
        <v>0</v>
      </c>
      <c r="BD4" s="33">
        <f>MAX(0,'Eolico posteriore sup'!$F$12*COS((('Eolico riepilogo'!$A$2:$BV$2*PI())/180)-PI()))</f>
        <v>6.3638197266168331E-14</v>
      </c>
      <c r="BE4" s="33">
        <f>MAX(0,'Eolico posteriore sup'!$F$12*COS((('Eolico riepilogo'!$A$2:$BV$2*PI())/180)-PI()))</f>
        <v>90.54305749858851</v>
      </c>
      <c r="BF4" s="33">
        <f>MAX(0,'Eolico posteriore sup'!$F$12*COS((('Eolico riepilogo'!$A$2:$BV$2*PI())/180)-PI()))</f>
        <v>180.39702765821957</v>
      </c>
      <c r="BG4" s="33">
        <f>MAX(0,'Eolico posteriore sup'!$F$12*COS((('Eolico riepilogo'!$A$2:$BV$2*PI())/180)-PI()))</f>
        <v>268.87806751066836</v>
      </c>
      <c r="BH4" s="33">
        <f>MAX(0,'Eolico posteriore sup'!$F$12*COS((('Eolico riepilogo'!$A$2:$BV$2*PI())/180)-PI()))</f>
        <v>355.31278291634464</v>
      </c>
      <c r="BI4" s="33">
        <f>MAX(0,'Eolico posteriore sup'!$F$12*COS((('Eolico riepilogo'!$A$2:$BV$2*PI())/180)-PI()))</f>
        <v>439.04335350030345</v>
      </c>
      <c r="BJ4" s="33">
        <f>MAX(0,'Eolico posteriore sup'!$F$12*COS((('Eolico riepilogo'!$A$2:$BV$2*PI())/180)-PI()))</f>
        <v>519.43253906249993</v>
      </c>
      <c r="BK4" s="33">
        <f>MAX(0,'Eolico posteriore sup'!$F$12*COS((('Eolico riepilogo'!$A$2:$BV$2*PI())/180)-PI()))</f>
        <v>595.86852936048842</v>
      </c>
      <c r="BL4" s="33">
        <f>MAX(0,'Eolico posteriore sup'!$F$12*COS((('Eolico riepilogo'!$A$2:$BV$2*PI())/180)-PI()))</f>
        <v>667.76960035478885</v>
      </c>
      <c r="BM4" s="33">
        <f>MAX(0,'Eolico posteriore sup'!$F$12*COS((('Eolico riepilogo'!$A$2:$BV$2*PI())/180)-PI()))</f>
        <v>734.58854148008004</v>
      </c>
      <c r="BN4" s="33">
        <f>MAX(0,'Eolico posteriore sup'!$F$12*COS((('Eolico riepilogo'!$A$2:$BV$2*PI())/180)-PI()))</f>
        <v>795.81682024801933</v>
      </c>
      <c r="BO4" s="33">
        <f>MAX(0,'Eolico posteriore sup'!$F$12*COS((('Eolico riepilogo'!$A$2:$BV$2*PI())/180)-PI()))</f>
        <v>850.98845248653686</v>
      </c>
      <c r="BP4" s="33">
        <f>MAX(0,'Eolico posteriore sup'!$F$12*COS((('Eolico riepilogo'!$A$2:$BV$2*PI())/180)-PI()))</f>
        <v>899.68354876075568</v>
      </c>
      <c r="BQ4" s="33">
        <f>MAX(0,'Eolico posteriore sup'!$F$12*COS((('Eolico riepilogo'!$A$2:$BV$2*PI())/180)-PI()))</f>
        <v>941.53150998512524</v>
      </c>
      <c r="BR4" s="33">
        <f>MAX(0,'Eolico posteriore sup'!$F$12*COS((('Eolico riepilogo'!$A$2:$BV$2*PI())/180)-PI()))</f>
        <v>976.2138479062387</v>
      </c>
      <c r="BS4" s="33">
        <f>MAX(0,'Eolico posteriore sup'!$F$12*COS((('Eolico riepilogo'!$A$2:$BV$2*PI())/180)-PI()))</f>
        <v>1003.4666089907481</v>
      </c>
      <c r="BT4" s="33">
        <f>MAX(0,'Eolico posteriore sup'!$F$12*COS((('Eolico riepilogo'!$A$2:$BV$2*PI())/180)-PI()))</f>
        <v>1023.0823832711334</v>
      </c>
      <c r="BU4" s="33">
        <f>MAX(0,'Eolico posteriore sup'!$F$12*COS((('Eolico riepilogo'!$A$2:$BV$2*PI())/180)-PI()))</f>
        <v>1034.911882860792</v>
      </c>
      <c r="BV4" s="34">
        <f>MAX(0,'Eolico posteriore sup'!$F$12*COS((('Eolico riepilogo'!$A$2:$BV$2*PI())/180)-PI()))</f>
        <v>1038.8650781250001</v>
      </c>
    </row>
    <row r="5" spans="1:74" x14ac:dyDescent="0.25">
      <c r="A5" s="46" t="s">
        <v>130</v>
      </c>
      <c r="B5" s="33">
        <f>MAX(0,'Eolico posteriore inf'!$F$12*COS((('Eolico riepilogo'!$A$2:$BV$2*PI())/180)-PI()))</f>
        <v>542.01656249999996</v>
      </c>
      <c r="C5" s="33">
        <f>MAX(0,'Eolico posteriore inf'!$F$12*COS((('Eolico riepilogo'!$A$2:$BV$2*PI())/180)-PI()))</f>
        <v>539.95402584041324</v>
      </c>
      <c r="D5" s="33">
        <f>MAX(0,'Eolico posteriore inf'!$F$12*COS((('Eolico riepilogo'!$A$2:$BV$2*PI())/180)-PI()))</f>
        <v>533.78211301102601</v>
      </c>
      <c r="E5" s="33">
        <f>MAX(0,'Eolico posteriore inf'!$F$12*COS((('Eolico riepilogo'!$A$2:$BV$2*PI())/180)-PI()))</f>
        <v>523.54779599517292</v>
      </c>
      <c r="F5" s="33">
        <f>MAX(0,'Eolico posteriore inf'!$F$12*COS((('Eolico riepilogo'!$A$2:$BV$2*PI())/180)-PI()))</f>
        <v>509.32896412499412</v>
      </c>
      <c r="G5" s="33">
        <f>MAX(0,'Eolico posteriore inf'!$F$12*COS((('Eolico riepilogo'!$A$2:$BV$2*PI())/180)-PI()))</f>
        <v>491.23383129658708</v>
      </c>
      <c r="H5" s="33">
        <f>MAX(0,'Eolico posteriore inf'!$F$12*COS((('Eolico riepilogo'!$A$2:$BV$2*PI())/180)-PI()))</f>
        <v>469.40011239691597</v>
      </c>
      <c r="I5" s="33">
        <f>MAX(0,'Eolico posteriore inf'!$F$12*COS((('Eolico riepilogo'!$A$2:$BV$2*PI())/180)-PI()))</f>
        <v>443.99397521036695</v>
      </c>
      <c r="J5" s="33">
        <f>MAX(0,'Eolico posteriore inf'!$F$12*COS((('Eolico riepilogo'!$A$2:$BV$2*PI())/180)-PI()))</f>
        <v>415.20877578157507</v>
      </c>
      <c r="K5" s="33">
        <f>MAX(0,'Eolico posteriore inf'!$F$12*COS((('Eolico riepilogo'!$A$2:$BV$2*PI())/180)-PI()))</f>
        <v>383.26358685917205</v>
      </c>
      <c r="L5" s="33">
        <f>MAX(0,'Eolico posteriore inf'!$F$12*COS((('Eolico riepilogo'!$A$2:$BV$2*PI())/180)-PI()))</f>
        <v>348.40153061988968</v>
      </c>
      <c r="M5" s="33">
        <f>MAX(0,'Eolico posteriore inf'!$F$12*COS((('Eolico riepilogo'!$A$2:$BV$2*PI())/180)-PI()))</f>
        <v>310.88792836199366</v>
      </c>
      <c r="N5" s="33">
        <f>MAX(0,'Eolico posteriore inf'!$F$12*COS((('Eolico riepilogo'!$A$2:$BV$2*PI())/180)-PI()))</f>
        <v>271.00828124999964</v>
      </c>
      <c r="O5" s="33">
        <f>MAX(0,'Eolico posteriore inf'!$F$12*COS((('Eolico riepilogo'!$A$2:$BV$2*PI())/180)-PI()))</f>
        <v>229.06609747841884</v>
      </c>
      <c r="P5" s="33">
        <f>MAX(0,'Eolico posteriore inf'!$F$12*COS((('Eolico riepilogo'!$A$2:$BV$2*PI())/180)-PI()))</f>
        <v>185.38058239113596</v>
      </c>
      <c r="Q5" s="33">
        <f>MAX(0,'Eolico posteriore inf'!$F$12*COS((('Eolico riepilogo'!$A$2:$BV$2*PI())/180)-PI()))</f>
        <v>140.2842091360005</v>
      </c>
      <c r="R5" s="33">
        <f>MAX(0,'Eolico posteriore inf'!$F$12*COS((('Eolico riepilogo'!$A$2:$BV$2*PI())/180)-PI()))</f>
        <v>94.120188343418647</v>
      </c>
      <c r="S5" s="33">
        <f>MAX(0,'Eolico posteriore inf'!$F$12*COS((('Eolico riepilogo'!$A$2:$BV$2*PI())/180)-PI()))</f>
        <v>47.239856086219831</v>
      </c>
      <c r="T5" s="33">
        <f>MAX(0,'Eolico posteriore inf'!$F$12*COS((('Eolico riepilogo'!$A$2:$BV$2*PI())/180)-PI()))</f>
        <v>0</v>
      </c>
      <c r="U5" s="33">
        <f>MAX(0,'Eolico posteriore inf'!$F$12*COS((('Eolico riepilogo'!$A$2:$BV$2*PI())/180)-PI()))</f>
        <v>0</v>
      </c>
      <c r="V5" s="33">
        <f>MAX(0,'Eolico posteriore inf'!$F$12*COS((('Eolico riepilogo'!$A$2:$BV$2*PI())/180)-PI()))</f>
        <v>0</v>
      </c>
      <c r="W5" s="33">
        <f>MAX(0,'Eolico posteriore inf'!$F$12*COS((('Eolico riepilogo'!$A$2:$BV$2*PI())/180)-PI()))</f>
        <v>0</v>
      </c>
      <c r="X5" s="33">
        <f>MAX(0,'Eolico posteriore inf'!$F$12*COS((('Eolico riepilogo'!$A$2:$BV$2*PI())/180)-PI()))</f>
        <v>0</v>
      </c>
      <c r="Y5" s="33">
        <f>MAX(0,'Eolico posteriore inf'!$F$12*COS((('Eolico riepilogo'!$A$2:$BV$2*PI())/180)-PI()))</f>
        <v>0</v>
      </c>
      <c r="Z5" s="33">
        <f>MAX(0,'Eolico posteriore inf'!$F$12*COS((('Eolico riepilogo'!$A$2:$BV$2*PI())/180)-PI()))</f>
        <v>0</v>
      </c>
      <c r="AA5" s="33">
        <f>MAX(0,'Eolico posteriore inf'!$F$12*COS((('Eolico riepilogo'!$A$2:$BV$2*PI())/180)-PI()))</f>
        <v>0</v>
      </c>
      <c r="AB5" s="33">
        <f>MAX(0,'Eolico posteriore inf'!$F$12*COS((('Eolico riepilogo'!$A$2:$BV$2*PI())/180)-PI()))</f>
        <v>0</v>
      </c>
      <c r="AC5" s="33">
        <f>MAX(0,'Eolico posteriore inf'!$F$12*COS((('Eolico riepilogo'!$A$2:$BV$2*PI())/180)-PI()))</f>
        <v>0</v>
      </c>
      <c r="AD5" s="33">
        <f>MAX(0,'Eolico posteriore inf'!$F$12*COS((('Eolico riepilogo'!$A$2:$BV$2*PI())/180)-PI()))</f>
        <v>0</v>
      </c>
      <c r="AE5" s="33">
        <f>MAX(0,'Eolico posteriore inf'!$F$12*COS((('Eolico riepilogo'!$A$2:$BV$2*PI())/180)-PI()))</f>
        <v>0</v>
      </c>
      <c r="AF5" s="33">
        <f>MAX(0,'Eolico posteriore inf'!$F$12*COS((('Eolico riepilogo'!$A$2:$BV$2*PI())/180)-PI()))</f>
        <v>0</v>
      </c>
      <c r="AG5" s="33">
        <f>MAX(0,'Eolico posteriore inf'!$F$12*COS((('Eolico riepilogo'!$A$2:$BV$2*PI())/180)-PI()))</f>
        <v>0</v>
      </c>
      <c r="AH5" s="33">
        <f>MAX(0,'Eolico posteriore inf'!$F$12*COS((('Eolico riepilogo'!$A$2:$BV$2*PI())/180)-PI()))</f>
        <v>0</v>
      </c>
      <c r="AI5" s="33">
        <f>MAX(0,'Eolico posteriore inf'!$F$12*COS((('Eolico riepilogo'!$A$2:$BV$2*PI())/180)-PI()))</f>
        <v>0</v>
      </c>
      <c r="AJ5" s="33">
        <f>MAX(0,'Eolico posteriore inf'!$F$12*COS((('Eolico riepilogo'!$A$2:$BV$2*PI())/180)-PI()))</f>
        <v>0</v>
      </c>
      <c r="AK5" s="33">
        <f>MAX(0,'Eolico posteriore inf'!$F$12*COS((('Eolico riepilogo'!$A$2:$BV$2*PI())/180)-PI()))</f>
        <v>0</v>
      </c>
      <c r="AL5" s="33">
        <f>MAX(0,'Eolico posteriore inf'!$F$12*COS((('Eolico riepilogo'!$A$2:$BV$2*PI())/180)-PI()))</f>
        <v>0</v>
      </c>
      <c r="AM5" s="33">
        <f>MAX(0,'Eolico posteriore inf'!$F$12*COS((('Eolico riepilogo'!$A$2:$BV$2*PI())/180)-PI()))</f>
        <v>0</v>
      </c>
      <c r="AN5" s="33">
        <f>MAX(0,'Eolico posteriore inf'!$F$12*COS((('Eolico riepilogo'!$A$2:$BV$2*PI())/180)-PI()))</f>
        <v>0</v>
      </c>
      <c r="AO5" s="33">
        <f>MAX(0,'Eolico posteriore inf'!$F$12*COS((('Eolico riepilogo'!$A$2:$BV$2*PI())/180)-PI()))</f>
        <v>0</v>
      </c>
      <c r="AP5" s="33">
        <f>MAX(0,'Eolico posteriore inf'!$F$12*COS((('Eolico riepilogo'!$A$2:$BV$2*PI())/180)-PI()))</f>
        <v>0</v>
      </c>
      <c r="AQ5" s="33">
        <f>MAX(0,'Eolico posteriore inf'!$F$12*COS((('Eolico riepilogo'!$A$2:$BV$2*PI())/180)-PI()))</f>
        <v>0</v>
      </c>
      <c r="AR5" s="33">
        <f>MAX(0,'Eolico posteriore inf'!$F$12*COS((('Eolico riepilogo'!$A$2:$BV$2*PI())/180)-PI()))</f>
        <v>0</v>
      </c>
      <c r="AS5" s="33">
        <f>MAX(0,'Eolico posteriore inf'!$F$12*COS((('Eolico riepilogo'!$A$2:$BV$2*PI())/180)-PI()))</f>
        <v>0</v>
      </c>
      <c r="AT5" s="33">
        <f>MAX(0,'Eolico posteriore inf'!$F$12*COS((('Eolico riepilogo'!$A$2:$BV$2*PI())/180)-PI()))</f>
        <v>0</v>
      </c>
      <c r="AU5" s="33">
        <f>MAX(0,'Eolico posteriore inf'!$F$12*COS((('Eolico riepilogo'!$A$2:$BV$2*PI())/180)-PI()))</f>
        <v>0</v>
      </c>
      <c r="AV5" s="33">
        <f>MAX(0,'Eolico posteriore inf'!$F$12*COS((('Eolico riepilogo'!$A$2:$BV$2*PI())/180)-PI()))</f>
        <v>0</v>
      </c>
      <c r="AW5" s="33">
        <f>MAX(0,'Eolico posteriore inf'!$F$12*COS((('Eolico riepilogo'!$A$2:$BV$2*PI())/180)-PI()))</f>
        <v>0</v>
      </c>
      <c r="AX5" s="33">
        <f>MAX(0,'Eolico posteriore inf'!$F$12*COS((('Eolico riepilogo'!$A$2:$BV$2*PI())/180)-PI()))</f>
        <v>0</v>
      </c>
      <c r="AY5" s="33">
        <f>MAX(0,'Eolico posteriore inf'!$F$12*COS((('Eolico riepilogo'!$A$2:$BV$2*PI())/180)-PI()))</f>
        <v>0</v>
      </c>
      <c r="AZ5" s="33">
        <f>MAX(0,'Eolico posteriore inf'!$F$12*COS((('Eolico riepilogo'!$A$2:$BV$2*PI())/180)-PI()))</f>
        <v>0</v>
      </c>
      <c r="BA5" s="33">
        <f>MAX(0,'Eolico posteriore inf'!$F$12*COS((('Eolico riepilogo'!$A$2:$BV$2*PI())/180)-PI()))</f>
        <v>0</v>
      </c>
      <c r="BB5" s="33">
        <f>MAX(0,'Eolico posteriore inf'!$F$12*COS((('Eolico riepilogo'!$A$2:$BV$2*PI())/180)-PI()))</f>
        <v>0</v>
      </c>
      <c r="BC5" s="33">
        <f>MAX(0,'Eolico posteriore inf'!$F$12*COS((('Eolico riepilogo'!$A$2:$BV$2*PI())/180)-PI()))</f>
        <v>0</v>
      </c>
      <c r="BD5" s="33">
        <f>MAX(0,'Eolico posteriore inf'!$F$12*COS((('Eolico riepilogo'!$A$2:$BV$2*PI())/180)-PI()))</f>
        <v>3.3202537704087821E-14</v>
      </c>
      <c r="BE5" s="33">
        <f>MAX(0,'Eolico posteriore inf'!$F$12*COS((('Eolico riepilogo'!$A$2:$BV$2*PI())/180)-PI()))</f>
        <v>47.239856086220087</v>
      </c>
      <c r="BF5" s="33">
        <f>MAX(0,'Eolico posteriore inf'!$F$12*COS((('Eolico riepilogo'!$A$2:$BV$2*PI())/180)-PI()))</f>
        <v>94.120188343418889</v>
      </c>
      <c r="BG5" s="33">
        <f>MAX(0,'Eolico posteriore inf'!$F$12*COS((('Eolico riepilogo'!$A$2:$BV$2*PI())/180)-PI()))</f>
        <v>140.28420913600087</v>
      </c>
      <c r="BH5" s="33">
        <f>MAX(0,'Eolico posteriore inf'!$F$12*COS((('Eolico riepilogo'!$A$2:$BV$2*PI())/180)-PI()))</f>
        <v>185.38058239113633</v>
      </c>
      <c r="BI5" s="33">
        <f>MAX(0,'Eolico posteriore inf'!$F$12*COS((('Eolico riepilogo'!$A$2:$BV$2*PI())/180)-PI()))</f>
        <v>229.06609747841915</v>
      </c>
      <c r="BJ5" s="33">
        <f>MAX(0,'Eolico posteriore inf'!$F$12*COS((('Eolico riepilogo'!$A$2:$BV$2*PI())/180)-PI()))</f>
        <v>271.00828124999992</v>
      </c>
      <c r="BK5" s="33">
        <f>MAX(0,'Eolico posteriore inf'!$F$12*COS((('Eolico riepilogo'!$A$2:$BV$2*PI())/180)-PI()))</f>
        <v>310.88792836199394</v>
      </c>
      <c r="BL5" s="33">
        <f>MAX(0,'Eolico posteriore inf'!$F$12*COS((('Eolico riepilogo'!$A$2:$BV$2*PI())/180)-PI()))</f>
        <v>348.4015306198898</v>
      </c>
      <c r="BM5" s="33">
        <f>MAX(0,'Eolico posteriore inf'!$F$12*COS((('Eolico riepilogo'!$A$2:$BV$2*PI())/180)-PI()))</f>
        <v>383.26358685917216</v>
      </c>
      <c r="BN5" s="33">
        <f>MAX(0,'Eolico posteriore inf'!$F$12*COS((('Eolico riepilogo'!$A$2:$BV$2*PI())/180)-PI()))</f>
        <v>415.20877578157524</v>
      </c>
      <c r="BO5" s="33">
        <f>MAX(0,'Eolico posteriore inf'!$F$12*COS((('Eolico riepilogo'!$A$2:$BV$2*PI())/180)-PI()))</f>
        <v>443.99397521036701</v>
      </c>
      <c r="BP5" s="33">
        <f>MAX(0,'Eolico posteriore inf'!$F$12*COS((('Eolico riepilogo'!$A$2:$BV$2*PI())/180)-PI()))</f>
        <v>469.40011239691592</v>
      </c>
      <c r="BQ5" s="33">
        <f>MAX(0,'Eolico posteriore inf'!$F$12*COS((('Eolico riepilogo'!$A$2:$BV$2*PI())/180)-PI()))</f>
        <v>491.23383129658703</v>
      </c>
      <c r="BR5" s="33">
        <f>MAX(0,'Eolico posteriore inf'!$F$12*COS((('Eolico riepilogo'!$A$2:$BV$2*PI())/180)-PI()))</f>
        <v>509.32896412499406</v>
      </c>
      <c r="BS5" s="33">
        <f>MAX(0,'Eolico posteriore inf'!$F$12*COS((('Eolico riepilogo'!$A$2:$BV$2*PI())/180)-PI()))</f>
        <v>523.54779599517281</v>
      </c>
      <c r="BT5" s="33">
        <f>MAX(0,'Eolico posteriore inf'!$F$12*COS((('Eolico riepilogo'!$A$2:$BV$2*PI())/180)-PI()))</f>
        <v>533.78211301102601</v>
      </c>
      <c r="BU5" s="33">
        <f>MAX(0,'Eolico posteriore inf'!$F$12*COS((('Eolico riepilogo'!$A$2:$BV$2*PI())/180)-PI()))</f>
        <v>539.95402584041324</v>
      </c>
      <c r="BV5" s="33">
        <f>MAX(0,'Eolico posteriore inf'!$F$12*COS((('Eolico riepilogo'!$A$2:$BV$2*PI())/180)-PI()))</f>
        <v>542.01656249999996</v>
      </c>
    </row>
    <row r="6" spans="1:74" x14ac:dyDescent="0.25">
      <c r="A6" s="30" t="s">
        <v>110</v>
      </c>
      <c r="B6" s="30">
        <f>ABS('Eolico laterale'!$F$12*SIN(('Eolico riepilogo'!$A$2:$BV$2*PI())/180))</f>
        <v>4.8735412008422253E-14</v>
      </c>
      <c r="C6" s="30">
        <f>ABS('Eolico laterale'!$F$12*SIN(('Eolico riepilogo'!$A$2:$BV$2*PI())/180))</f>
        <v>34.669847680002313</v>
      </c>
      <c r="D6" s="30">
        <f>ABS('Eolico laterale'!$F$12*SIN(('Eolico riepilogo'!$A$2:$BV$2*PI())/180))</f>
        <v>69.075836884933011</v>
      </c>
      <c r="E6" s="30">
        <f>ABS('Eolico laterale'!$F$12*SIN(('Eolico riepilogo'!$A$2:$BV$2*PI())/180))</f>
        <v>102.95611726203904</v>
      </c>
      <c r="F6" s="30">
        <f>ABS('Eolico laterale'!$F$12*SIN(('Eolico riepilogo'!$A$2:$BV$2*PI())/180))</f>
        <v>136.05283942017749</v>
      </c>
      <c r="G6" s="30">
        <f>ABS('Eolico laterale'!$F$12*SIN(('Eolico riepilogo'!$A$2:$BV$2*PI())/180))</f>
        <v>168.11411731937787</v>
      </c>
      <c r="H6" s="30">
        <f>ABS('Eolico laterale'!$F$12*SIN(('Eolico riepilogo'!$A$2:$BV$2*PI())/180))</f>
        <v>198.89594527569832</v>
      </c>
      <c r="I6" s="30">
        <f>ABS('Eolico laterale'!$F$12*SIN(('Eolico riepilogo'!$A$2:$BV$2*PI())/180))</f>
        <v>228.16405499181559</v>
      </c>
      <c r="J6" s="30">
        <f>ABS('Eolico laterale'!$F$12*SIN(('Eolico riepilogo'!$A$2:$BV$2*PI())/180))</f>
        <v>255.69569848022181</v>
      </c>
      <c r="K6" s="30">
        <f>ABS('Eolico laterale'!$F$12*SIN(('Eolico riepilogo'!$A$2:$BV$2*PI())/180))</f>
        <v>281.28134330990957</v>
      </c>
      <c r="L6" s="30">
        <f>ABS('Eolico laterale'!$F$12*SIN(('Eolico riepilogo'!$A$2:$BV$2*PI())/180))</f>
        <v>304.72626727469014</v>
      </c>
      <c r="M6" s="30">
        <f>ABS('Eolico laterale'!$F$12*SIN(('Eolico riepilogo'!$A$2:$BV$2*PI())/180))</f>
        <v>325.85204034675957</v>
      </c>
      <c r="N6" s="30">
        <f>ABS('Eolico laterale'!$F$12*SIN(('Eolico riepilogo'!$A$2:$BV$2*PI())/180))</f>
        <v>344.49788263694859</v>
      </c>
      <c r="O6" s="30">
        <f>ABS('Eolico laterale'!$F$12*SIN(('Eolico riepilogo'!$A$2:$BV$2*PI())/180))</f>
        <v>360.52188802676164</v>
      </c>
      <c r="P6" s="30">
        <f>ABS('Eolico laterale'!$F$12*SIN(('Eolico riepilogo'!$A$2:$BV$2*PI())/180))</f>
        <v>373.80210415962324</v>
      </c>
      <c r="Q6" s="30">
        <f>ABS('Eolico laterale'!$F$12*SIN(('Eolico riepilogo'!$A$2:$BV$2*PI())/180))</f>
        <v>384.23746057194847</v>
      </c>
      <c r="R6" s="30">
        <f>ABS('Eolico laterale'!$F$12*SIN(('Eolico riepilogo'!$A$2:$BV$2*PI())/180))</f>
        <v>391.74853790039919</v>
      </c>
      <c r="S6" s="30">
        <f>ABS('Eolico laterale'!$F$12*SIN(('Eolico riepilogo'!$A$2:$BV$2*PI())/180))</f>
        <v>396.27817231119332</v>
      </c>
      <c r="T6" s="30">
        <f>ABS('Eolico laterale'!$F$12*SIN(('Eolico riepilogo'!$A$2:$BV$2*PI())/180))</f>
        <v>397.7918905513967</v>
      </c>
      <c r="U6" s="30">
        <f>ABS('Eolico laterale'!$F$12*SIN(('Eolico riepilogo'!$A$2:$BV$2*PI())/180))</f>
        <v>396.27817231119332</v>
      </c>
      <c r="V6" s="30">
        <f>ABS('Eolico laterale'!$F$12*SIN(('Eolico riepilogo'!$A$2:$BV$2*PI())/180))</f>
        <v>391.74853790039919</v>
      </c>
      <c r="W6" s="30">
        <f>ABS('Eolico laterale'!$F$12*SIN(('Eolico riepilogo'!$A$2:$BV$2*PI())/180))</f>
        <v>384.23746057194847</v>
      </c>
      <c r="X6" s="30">
        <f>ABS('Eolico laterale'!$F$12*SIN(('Eolico riepilogo'!$A$2:$BV$2*PI())/180))</f>
        <v>373.80210415962318</v>
      </c>
      <c r="Y6" s="30">
        <f>ABS('Eolico laterale'!$F$12*SIN(('Eolico riepilogo'!$A$2:$BV$2*PI())/180))</f>
        <v>360.52188802676159</v>
      </c>
      <c r="Z6" s="30">
        <f>ABS('Eolico laterale'!$F$12*SIN(('Eolico riepilogo'!$A$2:$BV$2*PI())/180))</f>
        <v>344.49788263694853</v>
      </c>
      <c r="AA6" s="30">
        <f>ABS('Eolico laterale'!$F$12*SIN(('Eolico riepilogo'!$A$2:$BV$2*PI())/180))</f>
        <v>325.85204034675951</v>
      </c>
      <c r="AB6" s="30">
        <f>ABS('Eolico laterale'!$F$12*SIN(('Eolico riepilogo'!$A$2:$BV$2*PI())/180))</f>
        <v>304.72626727469014</v>
      </c>
      <c r="AC6" s="30">
        <f>ABS('Eolico laterale'!$F$12*SIN(('Eolico riepilogo'!$A$2:$BV$2*PI())/180))</f>
        <v>281.28134330990952</v>
      </c>
      <c r="AD6" s="30">
        <f>ABS('Eolico laterale'!$F$12*SIN(('Eolico riepilogo'!$A$2:$BV$2*PI())/180))</f>
        <v>255.69569848022172</v>
      </c>
      <c r="AE6" s="30">
        <f>ABS('Eolico laterale'!$F$12*SIN(('Eolico riepilogo'!$A$2:$BV$2*PI())/180))</f>
        <v>228.16405499181548</v>
      </c>
      <c r="AF6" s="30">
        <f>ABS('Eolico laterale'!$F$12*SIN(('Eolico riepilogo'!$A$2:$BV$2*PI())/180))</f>
        <v>198.89594527569832</v>
      </c>
      <c r="AG6" s="30">
        <f>ABS('Eolico laterale'!$F$12*SIN(('Eolico riepilogo'!$A$2:$BV$2*PI())/180))</f>
        <v>168.11411731937784</v>
      </c>
      <c r="AH6" s="30">
        <f>ABS('Eolico laterale'!$F$12*SIN(('Eolico riepilogo'!$A$2:$BV$2*PI())/180))</f>
        <v>136.05283942017743</v>
      </c>
      <c r="AI6" s="30">
        <f>ABS('Eolico laterale'!$F$12*SIN(('Eolico riepilogo'!$A$2:$BV$2*PI())/180))</f>
        <v>102.95611726203894</v>
      </c>
      <c r="AJ6" s="30">
        <f>ABS('Eolico laterale'!$F$12*SIN(('Eolico riepilogo'!$A$2:$BV$2*PI())/180))</f>
        <v>69.07583688493304</v>
      </c>
      <c r="AK6" s="30">
        <f>ABS('Eolico laterale'!$F$12*SIN(('Eolico riepilogo'!$A$2:$BV$2*PI())/180))</f>
        <v>34.669847680002121</v>
      </c>
      <c r="AL6" s="30">
        <f>ABS('Eolico laterale'!$F$12*SIN(('Eolico riepilogo'!$A$2:$BV$2*PI())/180))</f>
        <v>0</v>
      </c>
      <c r="AM6" s="30">
        <f>ABS('Eolico laterale'!$F$12*SIN(('Eolico riepilogo'!$A$2:$BV$2*PI())/180))</f>
        <v>34.669847680002121</v>
      </c>
      <c r="AN6" s="30">
        <f>ABS('Eolico laterale'!$F$12*SIN(('Eolico riepilogo'!$A$2:$BV$2*PI())/180))</f>
        <v>69.07583688493304</v>
      </c>
      <c r="AO6" s="30">
        <f>ABS('Eolico laterale'!$F$12*SIN(('Eolico riepilogo'!$A$2:$BV$2*PI())/180))</f>
        <v>102.95611726203894</v>
      </c>
      <c r="AP6" s="30">
        <f>ABS('Eolico laterale'!$F$12*SIN(('Eolico riepilogo'!$A$2:$BV$2*PI())/180))</f>
        <v>136.05283942017743</v>
      </c>
      <c r="AQ6" s="30">
        <f>ABS('Eolico laterale'!$F$12*SIN(('Eolico riepilogo'!$A$2:$BV$2*PI())/180))</f>
        <v>168.11411731937784</v>
      </c>
      <c r="AR6" s="30">
        <f>ABS('Eolico laterale'!$F$12*SIN(('Eolico riepilogo'!$A$2:$BV$2*PI())/180))</f>
        <v>198.89594527569832</v>
      </c>
      <c r="AS6" s="30">
        <f>ABS('Eolico laterale'!$F$12*SIN(('Eolico riepilogo'!$A$2:$BV$2*PI())/180))</f>
        <v>228.16405499181548</v>
      </c>
      <c r="AT6" s="30">
        <f>ABS('Eolico laterale'!$F$12*SIN(('Eolico riepilogo'!$A$2:$BV$2*PI())/180))</f>
        <v>255.69569848022172</v>
      </c>
      <c r="AU6" s="30">
        <f>ABS('Eolico laterale'!$F$12*SIN(('Eolico riepilogo'!$A$2:$BV$2*PI())/180))</f>
        <v>281.28134330990952</v>
      </c>
      <c r="AV6" s="30">
        <f>ABS('Eolico laterale'!$F$12*SIN(('Eolico riepilogo'!$A$2:$BV$2*PI())/180))</f>
        <v>304.72626727469014</v>
      </c>
      <c r="AW6" s="30">
        <f>ABS('Eolico laterale'!$F$12*SIN(('Eolico riepilogo'!$A$2:$BV$2*PI())/180))</f>
        <v>325.85204034675951</v>
      </c>
      <c r="AX6" s="30">
        <f>ABS('Eolico laterale'!$F$12*SIN(('Eolico riepilogo'!$A$2:$BV$2*PI())/180))</f>
        <v>344.49788263694853</v>
      </c>
      <c r="AY6" s="30">
        <f>ABS('Eolico laterale'!$F$12*SIN(('Eolico riepilogo'!$A$2:$BV$2*PI())/180))</f>
        <v>360.52188802676159</v>
      </c>
      <c r="AZ6" s="30">
        <f>ABS('Eolico laterale'!$F$12*SIN(('Eolico riepilogo'!$A$2:$BV$2*PI())/180))</f>
        <v>373.80210415962318</v>
      </c>
      <c r="BA6" s="30">
        <f>ABS('Eolico laterale'!$F$12*SIN(('Eolico riepilogo'!$A$2:$BV$2*PI())/180))</f>
        <v>384.23746057194847</v>
      </c>
      <c r="BB6" s="30">
        <f>ABS('Eolico laterale'!$F$12*SIN(('Eolico riepilogo'!$A$2:$BV$2*PI())/180))</f>
        <v>391.74853790039919</v>
      </c>
      <c r="BC6" s="30">
        <f>ABS('Eolico laterale'!$F$12*SIN(('Eolico riepilogo'!$A$2:$BV$2*PI())/180))</f>
        <v>396.27817231119332</v>
      </c>
      <c r="BD6" s="30">
        <f>ABS('Eolico laterale'!$F$12*SIN(('Eolico riepilogo'!$A$2:$BV$2*PI())/180))</f>
        <v>397.7918905513967</v>
      </c>
      <c r="BE6" s="30">
        <f>ABS('Eolico laterale'!$F$12*SIN(('Eolico riepilogo'!$A$2:$BV$2*PI())/180))</f>
        <v>396.27817231119332</v>
      </c>
      <c r="BF6" s="30">
        <f>ABS('Eolico laterale'!$F$12*SIN(('Eolico riepilogo'!$A$2:$BV$2*PI())/180))</f>
        <v>391.74853790039919</v>
      </c>
      <c r="BG6" s="30">
        <f>ABS('Eolico laterale'!$F$12*SIN(('Eolico riepilogo'!$A$2:$BV$2*PI())/180))</f>
        <v>384.23746057194847</v>
      </c>
      <c r="BH6" s="30">
        <f>ABS('Eolico laterale'!$F$12*SIN(('Eolico riepilogo'!$A$2:$BV$2*PI())/180))</f>
        <v>373.80210415962324</v>
      </c>
      <c r="BI6" s="30">
        <f>ABS('Eolico laterale'!$F$12*SIN(('Eolico riepilogo'!$A$2:$BV$2*PI())/180))</f>
        <v>360.52188802676164</v>
      </c>
      <c r="BJ6" s="30">
        <f>ABS('Eolico laterale'!$F$12*SIN(('Eolico riepilogo'!$A$2:$BV$2*PI())/180))</f>
        <v>344.49788263694859</v>
      </c>
      <c r="BK6" s="30">
        <f>ABS('Eolico laterale'!$F$12*SIN(('Eolico riepilogo'!$A$2:$BV$2*PI())/180))</f>
        <v>325.85204034675957</v>
      </c>
      <c r="BL6" s="30">
        <f>ABS('Eolico laterale'!$F$12*SIN(('Eolico riepilogo'!$A$2:$BV$2*PI())/180))</f>
        <v>304.72626727469014</v>
      </c>
      <c r="BM6" s="30">
        <f>ABS('Eolico laterale'!$F$12*SIN(('Eolico riepilogo'!$A$2:$BV$2*PI())/180))</f>
        <v>281.28134330990957</v>
      </c>
      <c r="BN6" s="30">
        <f>ABS('Eolico laterale'!$F$12*SIN(('Eolico riepilogo'!$A$2:$BV$2*PI())/180))</f>
        <v>255.69569848022181</v>
      </c>
      <c r="BO6" s="30">
        <f>ABS('Eolico laterale'!$F$12*SIN(('Eolico riepilogo'!$A$2:$BV$2*PI())/180))</f>
        <v>228.16405499181559</v>
      </c>
      <c r="BP6" s="30">
        <f>ABS('Eolico laterale'!$F$12*SIN(('Eolico riepilogo'!$A$2:$BV$2*PI())/180))</f>
        <v>198.89594527569832</v>
      </c>
      <c r="BQ6" s="30">
        <f>ABS('Eolico laterale'!$F$12*SIN(('Eolico riepilogo'!$A$2:$BV$2*PI())/180))</f>
        <v>168.11411731937787</v>
      </c>
      <c r="BR6" s="30">
        <f>ABS('Eolico laterale'!$F$12*SIN(('Eolico riepilogo'!$A$2:$BV$2*PI())/180))</f>
        <v>136.05283942017749</v>
      </c>
      <c r="BS6" s="30">
        <f>ABS('Eolico laterale'!$F$12*SIN(('Eolico riepilogo'!$A$2:$BV$2*PI())/180))</f>
        <v>102.95611726203904</v>
      </c>
      <c r="BT6" s="30">
        <f>ABS('Eolico laterale'!$F$12*SIN(('Eolico riepilogo'!$A$2:$BV$2*PI())/180))</f>
        <v>69.075836884933011</v>
      </c>
      <c r="BU6" s="30">
        <f>ABS('Eolico laterale'!$F$12*SIN(('Eolico riepilogo'!$A$2:$BV$2*PI())/180))</f>
        <v>34.669847680002313</v>
      </c>
      <c r="BV6" s="30">
        <f>ABS('Eolico laterale'!$F$12*SIN(('Eolico riepilogo'!$A$2:$BV$2*PI())/180))</f>
        <v>4.8735412008422253E-14</v>
      </c>
    </row>
    <row r="7" spans="1:74" x14ac:dyDescent="0.25">
      <c r="A7" s="32" t="s">
        <v>98</v>
      </c>
      <c r="B7" s="47">
        <f>B3+B4+B5+B6</f>
        <v>1580.881640625</v>
      </c>
      <c r="C7" s="47">
        <f t="shared" ref="C7:BN7" si="0">C3+C4+C5+C6</f>
        <v>1609.5357563812074</v>
      </c>
      <c r="D7" s="47">
        <f t="shared" si="0"/>
        <v>1625.9403331670924</v>
      </c>
      <c r="E7" s="47">
        <f t="shared" si="0"/>
        <v>1629.9705222479602</v>
      </c>
      <c r="F7" s="47">
        <f t="shared" si="0"/>
        <v>1621.5956514514103</v>
      </c>
      <c r="G7" s="47">
        <f t="shared" si="0"/>
        <v>1600.8794586010902</v>
      </c>
      <c r="H7" s="47">
        <f t="shared" si="0"/>
        <v>1567.97960643337</v>
      </c>
      <c r="I7" s="47">
        <f t="shared" si="0"/>
        <v>1523.1464826887193</v>
      </c>
      <c r="J7" s="47">
        <f t="shared" si="0"/>
        <v>1466.7212945098161</v>
      </c>
      <c r="K7" s="47">
        <f t="shared" si="0"/>
        <v>1399.1334716491615</v>
      </c>
      <c r="L7" s="47">
        <f t="shared" si="0"/>
        <v>1320.8973982493685</v>
      </c>
      <c r="M7" s="47">
        <f t="shared" si="0"/>
        <v>1232.608498069241</v>
      </c>
      <c r="N7" s="47">
        <f t="shared" si="0"/>
        <v>1134.9387029494476</v>
      </c>
      <c r="O7" s="47">
        <f t="shared" si="0"/>
        <v>1028.6313390054834</v>
      </c>
      <c r="P7" s="47">
        <f t="shared" si="0"/>
        <v>914.49546946710313</v>
      </c>
      <c r="Q7" s="47">
        <f t="shared" si="0"/>
        <v>793.39973721861656</v>
      </c>
      <c r="R7" s="47">
        <f t="shared" si="0"/>
        <v>666.26575390203698</v>
      </c>
      <c r="S7" s="47">
        <f t="shared" si="0"/>
        <v>534.06108589600115</v>
      </c>
      <c r="T7" s="47">
        <f t="shared" si="0"/>
        <v>397.79189055139682</v>
      </c>
      <c r="U7" s="47">
        <f t="shared" si="0"/>
        <v>575.00229450405891</v>
      </c>
      <c r="V7" s="47">
        <f t="shared" si="0"/>
        <v>747.83658379966755</v>
      </c>
      <c r="W7" s="47">
        <f t="shared" si="0"/>
        <v>914.97938513648501</v>
      </c>
      <c r="X7" s="47">
        <f t="shared" si="0"/>
        <v>1075.158640872756</v>
      </c>
      <c r="Y7" s="47">
        <f t="shared" si="0"/>
        <v>1227.1552901534478</v>
      </c>
      <c r="Z7" s="47">
        <f t="shared" si="0"/>
        <v>1369.8125466994493</v>
      </c>
      <c r="AA7" s="47">
        <f t="shared" si="0"/>
        <v>1502.0447026496377</v>
      </c>
      <c r="AB7" s="47">
        <f t="shared" si="0"/>
        <v>1622.8453914532738</v>
      </c>
      <c r="AC7" s="47">
        <f t="shared" si="0"/>
        <v>1731.2952469271115</v>
      </c>
      <c r="AD7" s="47">
        <f t="shared" si="0"/>
        <v>1826.568900187182</v>
      </c>
      <c r="AE7" s="47">
        <f t="shared" si="0"/>
        <v>1907.9412612043716</v>
      </c>
      <c r="AF7" s="47">
        <f t="shared" si="0"/>
        <v>1974.7930371773646</v>
      </c>
      <c r="AG7" s="47">
        <f t="shared" si="0"/>
        <v>2026.6154457247997</v>
      </c>
      <c r="AH7" s="47">
        <f t="shared" si="0"/>
        <v>2063.0140870264063</v>
      </c>
      <c r="AI7" s="47">
        <f t="shared" si="0"/>
        <v>2083.7119454437775</v>
      </c>
      <c r="AJ7" s="47">
        <f t="shared" si="0"/>
        <v>2088.5514977766488</v>
      </c>
      <c r="AK7" s="47">
        <f t="shared" si="0"/>
        <v>2077.4959121095662</v>
      </c>
      <c r="AL7" s="47">
        <f t="shared" si="0"/>
        <v>2050.6293281250009</v>
      </c>
      <c r="AM7" s="47">
        <f t="shared" si="0"/>
        <v>2077.4959121095662</v>
      </c>
      <c r="AN7" s="47">
        <f t="shared" si="0"/>
        <v>2088.5514977766488</v>
      </c>
      <c r="AO7" s="47">
        <f t="shared" si="0"/>
        <v>2083.7119454437775</v>
      </c>
      <c r="AP7" s="47">
        <f t="shared" si="0"/>
        <v>2063.0140870264063</v>
      </c>
      <c r="AQ7" s="47">
        <f t="shared" si="0"/>
        <v>2026.6154457247997</v>
      </c>
      <c r="AR7" s="47">
        <f t="shared" si="0"/>
        <v>1974.7930371773646</v>
      </c>
      <c r="AS7" s="47">
        <f t="shared" si="0"/>
        <v>1907.9412612043716</v>
      </c>
      <c r="AT7" s="47">
        <f t="shared" si="0"/>
        <v>1826.568900187182</v>
      </c>
      <c r="AU7" s="47">
        <f t="shared" si="0"/>
        <v>1731.2952469271115</v>
      </c>
      <c r="AV7" s="47">
        <f t="shared" si="0"/>
        <v>1622.8453914532738</v>
      </c>
      <c r="AW7" s="47">
        <f t="shared" si="0"/>
        <v>1502.0447026496377</v>
      </c>
      <c r="AX7" s="47">
        <f t="shared" si="0"/>
        <v>1369.8125466994493</v>
      </c>
      <c r="AY7" s="47">
        <f t="shared" si="0"/>
        <v>1227.1552901534478</v>
      </c>
      <c r="AZ7" s="47">
        <f t="shared" si="0"/>
        <v>1075.158640872756</v>
      </c>
      <c r="BA7" s="47">
        <f t="shared" si="0"/>
        <v>914.97938513648501</v>
      </c>
      <c r="BB7" s="47">
        <f t="shared" si="0"/>
        <v>747.83658379966755</v>
      </c>
      <c r="BC7" s="47">
        <f t="shared" si="0"/>
        <v>575.00229450405891</v>
      </c>
      <c r="BD7" s="47">
        <f t="shared" si="0"/>
        <v>397.79189055139693</v>
      </c>
      <c r="BE7" s="47">
        <f t="shared" si="0"/>
        <v>534.06108589600194</v>
      </c>
      <c r="BF7" s="47">
        <f t="shared" si="0"/>
        <v>666.26575390203766</v>
      </c>
      <c r="BG7" s="47">
        <f t="shared" si="0"/>
        <v>793.3997372186177</v>
      </c>
      <c r="BH7" s="47">
        <f t="shared" si="0"/>
        <v>914.49546946710416</v>
      </c>
      <c r="BI7" s="47">
        <f t="shared" si="0"/>
        <v>1028.6313390054843</v>
      </c>
      <c r="BJ7" s="47">
        <f t="shared" si="0"/>
        <v>1134.9387029494485</v>
      </c>
      <c r="BK7" s="47">
        <f t="shared" si="0"/>
        <v>1232.6084980692419</v>
      </c>
      <c r="BL7" s="47">
        <f t="shared" si="0"/>
        <v>1320.8973982493687</v>
      </c>
      <c r="BM7" s="47">
        <f t="shared" si="0"/>
        <v>1399.1334716491617</v>
      </c>
      <c r="BN7" s="47">
        <f t="shared" si="0"/>
        <v>1466.7212945098163</v>
      </c>
      <c r="BO7" s="47">
        <f t="shared" ref="BO7:BV7" si="1">BO3+BO4+BO5+BO6</f>
        <v>1523.1464826887195</v>
      </c>
      <c r="BP7" s="47">
        <f t="shared" si="1"/>
        <v>1567.9796064333698</v>
      </c>
      <c r="BQ7" s="47">
        <f t="shared" si="1"/>
        <v>1600.8794586010899</v>
      </c>
      <c r="BR7" s="47">
        <f t="shared" si="1"/>
        <v>1621.59565145141</v>
      </c>
      <c r="BS7" s="47">
        <f t="shared" si="1"/>
        <v>1629.9705222479599</v>
      </c>
      <c r="BT7" s="47">
        <f t="shared" si="1"/>
        <v>1625.9403331670926</v>
      </c>
      <c r="BU7" s="47">
        <f t="shared" si="1"/>
        <v>1609.5357563812074</v>
      </c>
      <c r="BV7" s="47">
        <f t="shared" si="1"/>
        <v>1580.881640625</v>
      </c>
    </row>
    <row r="12" spans="1:74" x14ac:dyDescent="0.25">
      <c r="A12" s="1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C8" sqref="C8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63" t="s">
        <v>7</v>
      </c>
      <c r="C2" s="64"/>
      <c r="D2" s="64"/>
      <c r="E2" s="64"/>
      <c r="F2" s="65"/>
    </row>
    <row r="3" spans="2:9" ht="7.5" customHeight="1" x14ac:dyDescent="0.25"/>
    <row r="4" spans="2:9" ht="22.5" customHeight="1" x14ac:dyDescent="0.3">
      <c r="B4" s="66" t="s">
        <v>11</v>
      </c>
      <c r="C4" s="67"/>
      <c r="E4" s="68" t="s">
        <v>12</v>
      </c>
      <c r="F4" s="69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0</v>
      </c>
      <c r="C6" s="6">
        <v>1.5</v>
      </c>
      <c r="E6" s="11" t="s">
        <v>4</v>
      </c>
      <c r="F6" s="13">
        <f>C6*C7</f>
        <v>3.4050000000000002</v>
      </c>
    </row>
    <row r="7" spans="2:9" ht="22.5" customHeight="1" x14ac:dyDescent="0.25">
      <c r="B7" s="5" t="s">
        <v>1</v>
      </c>
      <c r="C7" s="6">
        <f>3.04-0.77</f>
        <v>2.27</v>
      </c>
      <c r="E7" s="11" t="s">
        <v>19</v>
      </c>
      <c r="F7" s="15">
        <f>F6*C8</f>
        <v>17.025000000000002</v>
      </c>
    </row>
    <row r="8" spans="2:9" ht="22.5" customHeight="1" x14ac:dyDescent="0.25">
      <c r="B8" s="5" t="s">
        <v>18</v>
      </c>
      <c r="C8" s="6">
        <v>5</v>
      </c>
      <c r="E8" s="11" t="s">
        <v>20</v>
      </c>
      <c r="F8" s="15">
        <f>F7*C9</f>
        <v>20.855625000000003</v>
      </c>
    </row>
    <row r="9" spans="2:9" ht="22.5" customHeight="1" x14ac:dyDescent="0.25">
      <c r="B9" s="5" t="s">
        <v>5</v>
      </c>
      <c r="C9" s="8">
        <v>1.2250000000000001</v>
      </c>
      <c r="E9" s="11" t="s">
        <v>21</v>
      </c>
      <c r="F9" s="18">
        <f>1/2*F8*((C8)^2)</f>
        <v>260.69531250000006</v>
      </c>
      <c r="I9" s="4"/>
    </row>
    <row r="10" spans="2:9" ht="22.5" customHeight="1" x14ac:dyDescent="0.25">
      <c r="B10" s="5" t="s">
        <v>2</v>
      </c>
      <c r="C10" s="7">
        <v>0.8</v>
      </c>
      <c r="E10" s="11" t="s">
        <v>14</v>
      </c>
      <c r="F10" s="14">
        <f>PRODUCT(C10:C12)</f>
        <v>0.34200000000000003</v>
      </c>
    </row>
    <row r="11" spans="2:9" ht="22.5" customHeight="1" x14ac:dyDescent="0.25">
      <c r="B11" s="5" t="s">
        <v>13</v>
      </c>
      <c r="C11" s="7">
        <v>0.45</v>
      </c>
      <c r="E11" s="11" t="s">
        <v>22</v>
      </c>
      <c r="F11" s="18">
        <f>F9*F10</f>
        <v>89.157796875000031</v>
      </c>
    </row>
    <row r="12" spans="2:9" ht="22.5" customHeight="1" x14ac:dyDescent="0.25">
      <c r="B12" s="5" t="s">
        <v>8</v>
      </c>
      <c r="C12" s="7">
        <v>0.95</v>
      </c>
      <c r="E12" s="11" t="s">
        <v>17</v>
      </c>
      <c r="F12" s="18">
        <f>F11*C13</f>
        <v>2050.6293281250009</v>
      </c>
    </row>
    <row r="13" spans="2:9" ht="22.5" customHeight="1" x14ac:dyDescent="0.25">
      <c r="B13" s="5" t="s">
        <v>3</v>
      </c>
      <c r="C13" s="6">
        <v>23</v>
      </c>
      <c r="E13" s="2"/>
      <c r="F13" s="3"/>
    </row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zoomScaleNormal="100" workbookViewId="0">
      <selection activeCell="E23" sqref="E23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63" t="s">
        <v>126</v>
      </c>
      <c r="C2" s="64"/>
      <c r="D2" s="64"/>
      <c r="E2" s="64"/>
      <c r="F2" s="65"/>
    </row>
    <row r="3" spans="2:9" ht="7.5" customHeight="1" x14ac:dyDescent="0.25"/>
    <row r="4" spans="2:9" ht="22.5" customHeight="1" x14ac:dyDescent="0.3">
      <c r="B4" s="66" t="s">
        <v>11</v>
      </c>
      <c r="C4" s="67"/>
      <c r="E4" s="68" t="s">
        <v>12</v>
      </c>
      <c r="F4" s="69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0</v>
      </c>
      <c r="C6" s="6">
        <v>1.5</v>
      </c>
      <c r="E6" s="11" t="s">
        <v>4</v>
      </c>
      <c r="F6" s="45">
        <f>C6*C7</f>
        <v>1.7249999999999999</v>
      </c>
    </row>
    <row r="7" spans="2:9" ht="22.5" customHeight="1" x14ac:dyDescent="0.25">
      <c r="B7" s="5" t="s">
        <v>1</v>
      </c>
      <c r="C7" s="6">
        <v>1.1499999999999999</v>
      </c>
      <c r="E7" s="11" t="s">
        <v>19</v>
      </c>
      <c r="F7" s="15">
        <f>F6*C8</f>
        <v>8.625</v>
      </c>
    </row>
    <row r="8" spans="2:9" ht="22.5" customHeight="1" x14ac:dyDescent="0.25">
      <c r="B8" s="5" t="s">
        <v>18</v>
      </c>
      <c r="C8" s="6">
        <v>5</v>
      </c>
      <c r="E8" s="11" t="s">
        <v>20</v>
      </c>
      <c r="F8" s="15">
        <f>F7*C9</f>
        <v>10.565625000000001</v>
      </c>
    </row>
    <row r="9" spans="2:9" ht="22.5" customHeight="1" x14ac:dyDescent="0.25">
      <c r="B9" s="5" t="s">
        <v>5</v>
      </c>
      <c r="C9" s="8">
        <v>1.2250000000000001</v>
      </c>
      <c r="E9" s="11" t="s">
        <v>21</v>
      </c>
      <c r="F9" s="18">
        <f>1/2*F8*((C8)^2)</f>
        <v>132.0703125</v>
      </c>
      <c r="I9" s="4"/>
    </row>
    <row r="10" spans="2:9" ht="22.5" customHeight="1" x14ac:dyDescent="0.25">
      <c r="B10" s="5" t="s">
        <v>2</v>
      </c>
      <c r="C10" s="7">
        <v>0.8</v>
      </c>
      <c r="E10" s="11" t="s">
        <v>14</v>
      </c>
      <c r="F10" s="14">
        <f>PRODUCT(C10:C12)</f>
        <v>0.34200000000000003</v>
      </c>
    </row>
    <row r="11" spans="2:9" ht="22.5" customHeight="1" x14ac:dyDescent="0.25">
      <c r="B11" s="5" t="s">
        <v>13</v>
      </c>
      <c r="C11" s="7">
        <v>0.45</v>
      </c>
      <c r="E11" s="11" t="s">
        <v>22</v>
      </c>
      <c r="F11" s="18">
        <f>F9*F10</f>
        <v>45.168046875000002</v>
      </c>
    </row>
    <row r="12" spans="2:9" ht="22.5" customHeight="1" x14ac:dyDescent="0.25">
      <c r="B12" s="5" t="s">
        <v>8</v>
      </c>
      <c r="C12" s="7">
        <v>0.95</v>
      </c>
      <c r="E12" s="11" t="s">
        <v>17</v>
      </c>
      <c r="F12" s="18">
        <f>F11*C13</f>
        <v>1038.8650781250001</v>
      </c>
    </row>
    <row r="13" spans="2:9" ht="22.5" customHeight="1" x14ac:dyDescent="0.25">
      <c r="B13" s="5" t="s">
        <v>3</v>
      </c>
      <c r="C13" s="6">
        <v>23</v>
      </c>
      <c r="E13" s="2"/>
      <c r="F13" s="3"/>
    </row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E14" sqref="E14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63" t="s">
        <v>127</v>
      </c>
      <c r="C2" s="64"/>
      <c r="D2" s="64"/>
      <c r="E2" s="64"/>
      <c r="F2" s="65"/>
    </row>
    <row r="3" spans="2:9" ht="7.5" customHeight="1" x14ac:dyDescent="0.25"/>
    <row r="4" spans="2:9" ht="22.5" customHeight="1" x14ac:dyDescent="0.3">
      <c r="B4" s="66" t="s">
        <v>11</v>
      </c>
      <c r="C4" s="67"/>
      <c r="E4" s="68" t="s">
        <v>12</v>
      </c>
      <c r="F4" s="69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0</v>
      </c>
      <c r="C6" s="6">
        <v>1.5</v>
      </c>
      <c r="E6" s="11" t="s">
        <v>4</v>
      </c>
      <c r="F6" s="15">
        <f>C6*C7</f>
        <v>1.35</v>
      </c>
    </row>
    <row r="7" spans="2:9" ht="22.5" customHeight="1" x14ac:dyDescent="0.25">
      <c r="B7" s="5" t="s">
        <v>1</v>
      </c>
      <c r="C7" s="6">
        <v>0.9</v>
      </c>
      <c r="E7" s="11" t="s">
        <v>19</v>
      </c>
      <c r="F7" s="15">
        <f>F6*C8</f>
        <v>6.75</v>
      </c>
    </row>
    <row r="8" spans="2:9" ht="22.5" customHeight="1" x14ac:dyDescent="0.25">
      <c r="B8" s="5" t="s">
        <v>18</v>
      </c>
      <c r="C8" s="6">
        <v>5</v>
      </c>
      <c r="E8" s="11" t="s">
        <v>20</v>
      </c>
      <c r="F8" s="15">
        <f>F7*C9</f>
        <v>8.2687500000000007</v>
      </c>
    </row>
    <row r="9" spans="2:9" ht="22.5" customHeight="1" x14ac:dyDescent="0.25">
      <c r="B9" s="5" t="s">
        <v>5</v>
      </c>
      <c r="C9" s="8">
        <v>1.2250000000000001</v>
      </c>
      <c r="E9" s="11" t="s">
        <v>21</v>
      </c>
      <c r="F9" s="18">
        <f>1/2*F8*((C8)^2)</f>
        <v>103.35937500000001</v>
      </c>
      <c r="I9" s="4"/>
    </row>
    <row r="10" spans="2:9" ht="22.5" customHeight="1" x14ac:dyDescent="0.25">
      <c r="B10" s="5" t="s">
        <v>2</v>
      </c>
      <c r="C10" s="7">
        <v>0.8</v>
      </c>
      <c r="E10" s="11" t="s">
        <v>14</v>
      </c>
      <c r="F10" s="14">
        <f>PRODUCT(C10:C12)</f>
        <v>0.22799999999999998</v>
      </c>
    </row>
    <row r="11" spans="2:9" ht="22.5" customHeight="1" x14ac:dyDescent="0.25">
      <c r="B11" s="5" t="s">
        <v>13</v>
      </c>
      <c r="C11" s="7">
        <v>0.3</v>
      </c>
      <c r="E11" s="11" t="s">
        <v>22</v>
      </c>
      <c r="F11" s="18">
        <f>F9*F10</f>
        <v>23.5659375</v>
      </c>
    </row>
    <row r="12" spans="2:9" ht="22.5" customHeight="1" x14ac:dyDescent="0.25">
      <c r="B12" s="5" t="s">
        <v>8</v>
      </c>
      <c r="C12" s="7">
        <v>0.95</v>
      </c>
      <c r="E12" s="11" t="s">
        <v>17</v>
      </c>
      <c r="F12" s="18">
        <f>F11*C13</f>
        <v>542.01656249999996</v>
      </c>
    </row>
    <row r="13" spans="2:9" ht="22.5" customHeight="1" x14ac:dyDescent="0.25">
      <c r="B13" s="5" t="s">
        <v>3</v>
      </c>
      <c r="C13" s="6">
        <v>23</v>
      </c>
      <c r="E13" s="2"/>
      <c r="F13" s="3"/>
    </row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E18" sqref="E18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63" t="s">
        <v>108</v>
      </c>
      <c r="C2" s="64"/>
      <c r="D2" s="64"/>
      <c r="E2" s="64"/>
      <c r="F2" s="65"/>
    </row>
    <row r="3" spans="2:9" ht="7.5" customHeight="1" x14ac:dyDescent="0.25"/>
    <row r="4" spans="2:9" ht="22.5" customHeight="1" x14ac:dyDescent="0.3">
      <c r="B4" s="66" t="s">
        <v>11</v>
      </c>
      <c r="C4" s="67"/>
      <c r="E4" s="68" t="s">
        <v>12</v>
      </c>
      <c r="F4" s="69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128</v>
      </c>
      <c r="C6" s="6">
        <v>0.57999999999999996</v>
      </c>
      <c r="E6" s="11" t="s">
        <v>4</v>
      </c>
      <c r="F6" s="45">
        <f>(PI()*(C6/2)^2)*C7</f>
        <v>0.52841588433380315</v>
      </c>
    </row>
    <row r="7" spans="2:9" ht="22.5" customHeight="1" x14ac:dyDescent="0.25">
      <c r="B7" s="5" t="s">
        <v>109</v>
      </c>
      <c r="C7" s="6">
        <v>2</v>
      </c>
      <c r="E7" s="11" t="s">
        <v>19</v>
      </c>
      <c r="F7" s="15">
        <f>F6*C8</f>
        <v>2.642079421669016</v>
      </c>
    </row>
    <row r="8" spans="2:9" ht="22.5" customHeight="1" x14ac:dyDescent="0.25">
      <c r="B8" s="5" t="s">
        <v>18</v>
      </c>
      <c r="C8" s="6">
        <v>5</v>
      </c>
      <c r="E8" s="11" t="s">
        <v>20</v>
      </c>
      <c r="F8" s="15">
        <f>F7*C9</f>
        <v>3.2365472915445448</v>
      </c>
    </row>
    <row r="9" spans="2:9" ht="22.5" customHeight="1" x14ac:dyDescent="0.25">
      <c r="B9" s="5" t="s">
        <v>5</v>
      </c>
      <c r="C9" s="8">
        <v>1.2250000000000001</v>
      </c>
      <c r="E9" s="11" t="s">
        <v>21</v>
      </c>
      <c r="F9" s="18">
        <f>1/2*F8*((C8)^2)</f>
        <v>40.456841144306807</v>
      </c>
      <c r="I9" s="4"/>
    </row>
    <row r="10" spans="2:9" ht="22.5" customHeight="1" x14ac:dyDescent="0.25">
      <c r="B10" s="5" t="s">
        <v>13</v>
      </c>
      <c r="C10" s="7">
        <v>0.45</v>
      </c>
      <c r="E10" s="11" t="s">
        <v>14</v>
      </c>
      <c r="F10" s="14">
        <f>PRODUCT(C10:C11)</f>
        <v>0.42749999999999999</v>
      </c>
    </row>
    <row r="11" spans="2:9" ht="22.5" customHeight="1" x14ac:dyDescent="0.25">
      <c r="B11" s="5" t="s">
        <v>8</v>
      </c>
      <c r="C11" s="7">
        <v>0.95</v>
      </c>
      <c r="E11" s="11" t="s">
        <v>22</v>
      </c>
      <c r="F11" s="18">
        <f>F9*F10</f>
        <v>17.29529958919116</v>
      </c>
    </row>
    <row r="12" spans="2:9" ht="22.5" customHeight="1" x14ac:dyDescent="0.25">
      <c r="B12" s="5" t="s">
        <v>3</v>
      </c>
      <c r="C12" s="6">
        <v>23</v>
      </c>
      <c r="E12" s="11" t="s">
        <v>17</v>
      </c>
      <c r="F12" s="18">
        <f>F11*C12</f>
        <v>397.7918905513967</v>
      </c>
    </row>
    <row r="13" spans="2:9" ht="22.5" customHeight="1" x14ac:dyDescent="0.25">
      <c r="E13" s="2"/>
      <c r="F13" s="3"/>
    </row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13"/>
  <sheetViews>
    <sheetView workbookViewId="0">
      <selection activeCell="B3" sqref="B3:B10"/>
    </sheetView>
  </sheetViews>
  <sheetFormatPr defaultRowHeight="15" x14ac:dyDescent="0.25"/>
  <cols>
    <col min="1" max="1" width="9.42578125" style="37" bestFit="1" customWidth="1"/>
    <col min="2" max="2" width="15.140625" style="37" bestFit="1" customWidth="1"/>
    <col min="3" max="3" width="15.7109375" style="37" bestFit="1" customWidth="1"/>
    <col min="4" max="4" width="28.42578125" style="37" bestFit="1" customWidth="1"/>
    <col min="5" max="21" width="6.85546875" style="37" customWidth="1"/>
    <col min="22" max="39" width="5.85546875" style="37" customWidth="1"/>
    <col min="40" max="60" width="5.7109375" style="37" customWidth="1"/>
    <col min="61" max="77" width="6.140625" style="37" customWidth="1"/>
    <col min="78" max="16384" width="9.140625" style="37"/>
  </cols>
  <sheetData>
    <row r="2" spans="1:77" ht="15.75" thickBot="1" x14ac:dyDescent="0.3">
      <c r="A2" s="37" t="s">
        <v>124</v>
      </c>
      <c r="B2" s="37" t="s">
        <v>132</v>
      </c>
      <c r="C2" s="37" t="s">
        <v>125</v>
      </c>
      <c r="D2" s="38" t="s">
        <v>112</v>
      </c>
      <c r="E2" s="39" t="s">
        <v>24</v>
      </c>
      <c r="F2" s="39" t="s">
        <v>25</v>
      </c>
      <c r="G2" s="39" t="s">
        <v>26</v>
      </c>
      <c r="H2" s="39" t="s">
        <v>27</v>
      </c>
      <c r="I2" s="39" t="s">
        <v>28</v>
      </c>
      <c r="J2" s="39" t="s">
        <v>29</v>
      </c>
      <c r="K2" s="39" t="s">
        <v>30</v>
      </c>
      <c r="L2" s="39" t="s">
        <v>31</v>
      </c>
      <c r="M2" s="39" t="s">
        <v>32</v>
      </c>
      <c r="N2" s="39" t="s">
        <v>33</v>
      </c>
      <c r="O2" s="39" t="s">
        <v>34</v>
      </c>
      <c r="P2" s="39" t="s">
        <v>35</v>
      </c>
      <c r="Q2" s="39" t="s">
        <v>36</v>
      </c>
      <c r="R2" s="39" t="s">
        <v>37</v>
      </c>
      <c r="S2" s="39" t="s">
        <v>38</v>
      </c>
      <c r="T2" s="39" t="s">
        <v>39</v>
      </c>
      <c r="U2" s="39" t="s">
        <v>40</v>
      </c>
      <c r="V2" s="39" t="s">
        <v>41</v>
      </c>
      <c r="W2" s="39" t="s">
        <v>42</v>
      </c>
      <c r="X2" s="39" t="s">
        <v>43</v>
      </c>
      <c r="Y2" s="39" t="s">
        <v>44</v>
      </c>
      <c r="Z2" s="39" t="s">
        <v>45</v>
      </c>
      <c r="AA2" s="39" t="s">
        <v>46</v>
      </c>
      <c r="AB2" s="39" t="s">
        <v>47</v>
      </c>
      <c r="AC2" s="39" t="s">
        <v>48</v>
      </c>
      <c r="AD2" s="39" t="s">
        <v>49</v>
      </c>
      <c r="AE2" s="39" t="s">
        <v>50</v>
      </c>
      <c r="AF2" s="39" t="s">
        <v>51</v>
      </c>
      <c r="AG2" s="39" t="s">
        <v>52</v>
      </c>
      <c r="AH2" s="39" t="s">
        <v>53</v>
      </c>
      <c r="AI2" s="39" t="s">
        <v>54</v>
      </c>
      <c r="AJ2" s="39" t="s">
        <v>55</v>
      </c>
      <c r="AK2" s="39" t="s">
        <v>56</v>
      </c>
      <c r="AL2" s="39" t="s">
        <v>57</v>
      </c>
      <c r="AM2" s="39" t="s">
        <v>58</v>
      </c>
      <c r="AN2" s="39" t="s">
        <v>59</v>
      </c>
      <c r="AO2" s="39" t="s">
        <v>60</v>
      </c>
      <c r="AP2" s="39" t="s">
        <v>61</v>
      </c>
      <c r="AQ2" s="39" t="s">
        <v>62</v>
      </c>
      <c r="AR2" s="39" t="s">
        <v>63</v>
      </c>
      <c r="AS2" s="39" t="s">
        <v>64</v>
      </c>
      <c r="AT2" s="39" t="s">
        <v>65</v>
      </c>
      <c r="AU2" s="39" t="s">
        <v>66</v>
      </c>
      <c r="AV2" s="39" t="s">
        <v>67</v>
      </c>
      <c r="AW2" s="39" t="s">
        <v>68</v>
      </c>
      <c r="AX2" s="39" t="s">
        <v>69</v>
      </c>
      <c r="AY2" s="39" t="s">
        <v>70</v>
      </c>
      <c r="AZ2" s="39" t="s">
        <v>71</v>
      </c>
      <c r="BA2" s="39" t="s">
        <v>72</v>
      </c>
      <c r="BB2" s="39" t="s">
        <v>73</v>
      </c>
      <c r="BC2" s="39" t="s">
        <v>74</v>
      </c>
      <c r="BD2" s="39" t="s">
        <v>75</v>
      </c>
      <c r="BE2" s="39" t="s">
        <v>76</v>
      </c>
      <c r="BF2" s="39" t="s">
        <v>77</v>
      </c>
      <c r="BG2" s="39" t="s">
        <v>78</v>
      </c>
      <c r="BH2" s="39" t="s">
        <v>79</v>
      </c>
      <c r="BI2" s="39" t="s">
        <v>80</v>
      </c>
      <c r="BJ2" s="39" t="s">
        <v>81</v>
      </c>
      <c r="BK2" s="39" t="s">
        <v>82</v>
      </c>
      <c r="BL2" s="39" t="s">
        <v>83</v>
      </c>
      <c r="BM2" s="39" t="s">
        <v>84</v>
      </c>
      <c r="BN2" s="39" t="s">
        <v>85</v>
      </c>
      <c r="BO2" s="39" t="s">
        <v>86</v>
      </c>
      <c r="BP2" s="39" t="s">
        <v>87</v>
      </c>
      <c r="BQ2" s="39" t="s">
        <v>88</v>
      </c>
      <c r="BR2" s="39" t="s">
        <v>89</v>
      </c>
      <c r="BS2" s="39" t="s">
        <v>90</v>
      </c>
      <c r="BT2" s="39" t="s">
        <v>91</v>
      </c>
      <c r="BU2" s="39" t="s">
        <v>92</v>
      </c>
      <c r="BV2" s="39" t="s">
        <v>93</v>
      </c>
      <c r="BW2" s="39" t="s">
        <v>94</v>
      </c>
      <c r="BX2" s="39" t="s">
        <v>95</v>
      </c>
      <c r="BY2" s="40" t="s">
        <v>96</v>
      </c>
    </row>
    <row r="3" spans="1:77" s="41" customFormat="1" ht="15.75" thickBot="1" x14ac:dyDescent="0.3">
      <c r="A3" s="43">
        <v>0.218</v>
      </c>
      <c r="B3" s="43">
        <v>0.75</v>
      </c>
      <c r="C3" s="44">
        <v>0.83340000000000003</v>
      </c>
      <c r="D3" s="42" t="s">
        <v>111</v>
      </c>
      <c r="E3" s="48">
        <v>1700</v>
      </c>
      <c r="F3" s="48">
        <v>1700</v>
      </c>
      <c r="G3" s="48">
        <v>1720</v>
      </c>
      <c r="H3" s="48">
        <v>1730</v>
      </c>
      <c r="I3" s="48">
        <v>1760</v>
      </c>
      <c r="J3" s="48">
        <v>1780</v>
      </c>
      <c r="K3" s="48">
        <v>1820</v>
      </c>
      <c r="L3" s="48">
        <v>1860</v>
      </c>
      <c r="M3" s="48">
        <v>1910</v>
      </c>
      <c r="N3" s="48">
        <v>1960</v>
      </c>
      <c r="O3" s="48">
        <v>2020</v>
      </c>
      <c r="P3" s="48">
        <v>2080</v>
      </c>
      <c r="Q3" s="48">
        <v>2150</v>
      </c>
      <c r="R3" s="48">
        <v>2210</v>
      </c>
      <c r="S3" s="48">
        <v>2280</v>
      </c>
      <c r="T3" s="48">
        <v>2340</v>
      </c>
      <c r="U3" s="48">
        <v>2400</v>
      </c>
      <c r="V3" s="48">
        <v>2460</v>
      </c>
      <c r="W3" s="48">
        <v>2530</v>
      </c>
      <c r="X3" s="48">
        <v>2590</v>
      </c>
      <c r="Y3" s="48">
        <v>2650</v>
      </c>
      <c r="Z3" s="48">
        <v>2700</v>
      </c>
      <c r="AA3" s="48">
        <v>2770</v>
      </c>
      <c r="AB3" s="48">
        <v>2810</v>
      </c>
      <c r="AC3" s="48">
        <v>2870</v>
      </c>
      <c r="AD3" s="48">
        <v>2910</v>
      </c>
      <c r="AE3" s="48">
        <v>2960</v>
      </c>
      <c r="AF3" s="48">
        <v>3000</v>
      </c>
      <c r="AG3" s="48">
        <v>3040</v>
      </c>
      <c r="AH3" s="48">
        <v>3070</v>
      </c>
      <c r="AI3" s="48">
        <v>3110</v>
      </c>
      <c r="AJ3" s="48">
        <v>3120</v>
      </c>
      <c r="AK3" s="48">
        <v>3150</v>
      </c>
      <c r="AL3" s="48">
        <v>3160</v>
      </c>
      <c r="AM3" s="48">
        <v>3180</v>
      </c>
      <c r="AN3" s="48">
        <v>3170</v>
      </c>
      <c r="AO3" s="48">
        <v>3180</v>
      </c>
      <c r="AP3" s="48">
        <v>3180</v>
      </c>
      <c r="AQ3" s="48">
        <v>3170</v>
      </c>
      <c r="AR3" s="48">
        <v>3160</v>
      </c>
      <c r="AS3" s="48">
        <v>3140</v>
      </c>
      <c r="AT3" s="48">
        <v>3120</v>
      </c>
      <c r="AU3" s="48">
        <v>3100</v>
      </c>
      <c r="AV3" s="48">
        <v>3060</v>
      </c>
      <c r="AW3" s="48">
        <v>3030</v>
      </c>
      <c r="AX3" s="48">
        <v>2990</v>
      </c>
      <c r="AY3" s="48">
        <v>2950</v>
      </c>
      <c r="AZ3" s="48">
        <v>2900</v>
      </c>
      <c r="BA3" s="48">
        <v>2860</v>
      </c>
      <c r="BB3" s="48">
        <v>2800</v>
      </c>
      <c r="BC3" s="48">
        <v>2750</v>
      </c>
      <c r="BD3" s="48">
        <v>2690</v>
      </c>
      <c r="BE3" s="48">
        <v>2640</v>
      </c>
      <c r="BF3" s="48">
        <v>2580</v>
      </c>
      <c r="BG3" s="48">
        <v>2520</v>
      </c>
      <c r="BH3" s="48">
        <v>2450</v>
      </c>
      <c r="BI3" s="48">
        <v>2390</v>
      </c>
      <c r="BJ3" s="48">
        <v>2330</v>
      </c>
      <c r="BK3" s="48">
        <v>2260</v>
      </c>
      <c r="BL3" s="48">
        <v>2200</v>
      </c>
      <c r="BM3" s="48">
        <v>2130</v>
      </c>
      <c r="BN3" s="48">
        <v>2070</v>
      </c>
      <c r="BO3" s="48">
        <v>2010</v>
      </c>
      <c r="BP3" s="48">
        <v>1950</v>
      </c>
      <c r="BQ3" s="48">
        <v>1900</v>
      </c>
      <c r="BR3" s="48">
        <v>1850</v>
      </c>
      <c r="BS3" s="48">
        <v>1810</v>
      </c>
      <c r="BT3" s="48">
        <v>1780</v>
      </c>
      <c r="BU3" s="48">
        <v>1750</v>
      </c>
      <c r="BV3" s="48">
        <v>1730</v>
      </c>
      <c r="BW3" s="48">
        <v>1720</v>
      </c>
      <c r="BX3" s="48">
        <v>1700</v>
      </c>
      <c r="BY3" s="55">
        <v>1700</v>
      </c>
    </row>
    <row r="4" spans="1:77" s="41" customFormat="1" ht="15.75" thickBot="1" x14ac:dyDescent="0.3">
      <c r="A4" s="43">
        <v>0.1</v>
      </c>
      <c r="B4" s="43">
        <v>0.75</v>
      </c>
      <c r="C4" s="44">
        <f>0.25*1.5</f>
        <v>0.375</v>
      </c>
      <c r="D4" s="42" t="s">
        <v>131</v>
      </c>
      <c r="E4" s="48">
        <v>1700</v>
      </c>
      <c r="F4" s="48">
        <v>1700</v>
      </c>
      <c r="G4" s="48">
        <v>1720</v>
      </c>
      <c r="H4" s="48">
        <v>1730</v>
      </c>
      <c r="I4" s="48">
        <v>1760</v>
      </c>
      <c r="J4" s="48">
        <v>1780</v>
      </c>
      <c r="K4" s="48">
        <v>1820</v>
      </c>
      <c r="L4" s="48">
        <v>1860</v>
      </c>
      <c r="M4" s="48">
        <v>1910</v>
      </c>
      <c r="N4" s="48">
        <v>1960</v>
      </c>
      <c r="O4" s="48">
        <v>2020</v>
      </c>
      <c r="P4" s="48">
        <v>2080</v>
      </c>
      <c r="Q4" s="48">
        <v>2150</v>
      </c>
      <c r="R4" s="48">
        <v>2210</v>
      </c>
      <c r="S4" s="48">
        <v>2280</v>
      </c>
      <c r="T4" s="48">
        <v>2340</v>
      </c>
      <c r="U4" s="48">
        <v>2400</v>
      </c>
      <c r="V4" s="48">
        <v>2460</v>
      </c>
      <c r="W4" s="48">
        <v>2530</v>
      </c>
      <c r="X4" s="48">
        <v>2590</v>
      </c>
      <c r="Y4" s="48">
        <v>2650</v>
      </c>
      <c r="Z4" s="48">
        <v>2700</v>
      </c>
      <c r="AA4" s="48">
        <v>2770</v>
      </c>
      <c r="AB4" s="48">
        <v>2810</v>
      </c>
      <c r="AC4" s="48">
        <v>2870</v>
      </c>
      <c r="AD4" s="48">
        <v>2910</v>
      </c>
      <c r="AE4" s="48">
        <v>2960</v>
      </c>
      <c r="AF4" s="48">
        <v>3000</v>
      </c>
      <c r="AG4" s="48">
        <v>3040</v>
      </c>
      <c r="AH4" s="48">
        <v>3070</v>
      </c>
      <c r="AI4" s="48">
        <v>3110</v>
      </c>
      <c r="AJ4" s="48">
        <v>3120</v>
      </c>
      <c r="AK4" s="48">
        <v>3150</v>
      </c>
      <c r="AL4" s="48">
        <v>3160</v>
      </c>
      <c r="AM4" s="48">
        <v>3180</v>
      </c>
      <c r="AN4" s="48">
        <v>3170</v>
      </c>
      <c r="AO4" s="48">
        <v>3180</v>
      </c>
      <c r="AP4" s="48">
        <v>3180</v>
      </c>
      <c r="AQ4" s="48">
        <v>3170</v>
      </c>
      <c r="AR4" s="48">
        <v>3160</v>
      </c>
      <c r="AS4" s="48">
        <v>3140</v>
      </c>
      <c r="AT4" s="48">
        <v>3120</v>
      </c>
      <c r="AU4" s="48">
        <v>3100</v>
      </c>
      <c r="AV4" s="48">
        <v>3060</v>
      </c>
      <c r="AW4" s="48">
        <v>3030</v>
      </c>
      <c r="AX4" s="48">
        <v>2990</v>
      </c>
      <c r="AY4" s="48">
        <v>2950</v>
      </c>
      <c r="AZ4" s="48">
        <v>2900</v>
      </c>
      <c r="BA4" s="48">
        <v>2860</v>
      </c>
      <c r="BB4" s="48">
        <v>2800</v>
      </c>
      <c r="BC4" s="48">
        <v>2750</v>
      </c>
      <c r="BD4" s="48">
        <v>2690</v>
      </c>
      <c r="BE4" s="48">
        <v>2640</v>
      </c>
      <c r="BF4" s="48">
        <v>2580</v>
      </c>
      <c r="BG4" s="48">
        <v>2520</v>
      </c>
      <c r="BH4" s="48">
        <v>2450</v>
      </c>
      <c r="BI4" s="48">
        <v>2390</v>
      </c>
      <c r="BJ4" s="48">
        <v>2330</v>
      </c>
      <c r="BK4" s="48">
        <v>2260</v>
      </c>
      <c r="BL4" s="48">
        <v>2200</v>
      </c>
      <c r="BM4" s="48">
        <v>2130</v>
      </c>
      <c r="BN4" s="48">
        <v>2070</v>
      </c>
      <c r="BO4" s="48">
        <v>2010</v>
      </c>
      <c r="BP4" s="48">
        <v>1950</v>
      </c>
      <c r="BQ4" s="48">
        <v>1900</v>
      </c>
      <c r="BR4" s="48">
        <v>1850</v>
      </c>
      <c r="BS4" s="48">
        <v>1810</v>
      </c>
      <c r="BT4" s="48">
        <v>1780</v>
      </c>
      <c r="BU4" s="48">
        <v>1750</v>
      </c>
      <c r="BV4" s="48">
        <v>1730</v>
      </c>
      <c r="BW4" s="48">
        <v>1720</v>
      </c>
      <c r="BX4" s="48">
        <v>1700</v>
      </c>
      <c r="BY4" s="55">
        <v>1700</v>
      </c>
    </row>
    <row r="5" spans="1:77" ht="15.75" thickBot="1" x14ac:dyDescent="0.3">
      <c r="A5" s="43">
        <v>0.218</v>
      </c>
      <c r="B5" s="43">
        <v>0.75</v>
      </c>
      <c r="C5" s="44">
        <v>0.78</v>
      </c>
      <c r="D5" s="42" t="s">
        <v>117</v>
      </c>
      <c r="E5" s="49">
        <v>1260</v>
      </c>
      <c r="F5" s="49">
        <v>1270</v>
      </c>
      <c r="G5" s="49">
        <v>1290</v>
      </c>
      <c r="H5" s="49">
        <v>1310</v>
      </c>
      <c r="I5" s="49">
        <v>1340</v>
      </c>
      <c r="J5" s="49">
        <v>1390</v>
      </c>
      <c r="K5" s="49">
        <v>1450</v>
      </c>
      <c r="L5" s="49">
        <v>1510</v>
      </c>
      <c r="M5" s="49">
        <v>1580</v>
      </c>
      <c r="N5" s="49">
        <v>1650</v>
      </c>
      <c r="O5" s="49">
        <v>1730</v>
      </c>
      <c r="P5" s="49">
        <v>1880</v>
      </c>
      <c r="Q5" s="49">
        <v>1880</v>
      </c>
      <c r="R5" s="49">
        <v>1950</v>
      </c>
      <c r="S5" s="49">
        <v>2030</v>
      </c>
      <c r="T5" s="49">
        <v>2110</v>
      </c>
      <c r="U5" s="49">
        <v>2190</v>
      </c>
      <c r="V5" s="49">
        <v>2270</v>
      </c>
      <c r="W5" s="49">
        <v>2340</v>
      </c>
      <c r="X5" s="49">
        <v>2420</v>
      </c>
      <c r="Y5" s="49">
        <v>2490</v>
      </c>
      <c r="Z5" s="49">
        <v>2560</v>
      </c>
      <c r="AA5" s="49">
        <v>2630</v>
      </c>
      <c r="AB5" s="49">
        <v>2690</v>
      </c>
      <c r="AC5" s="49">
        <v>2750</v>
      </c>
      <c r="AD5" s="49">
        <v>2810</v>
      </c>
      <c r="AE5" s="49">
        <v>2860</v>
      </c>
      <c r="AF5" s="49">
        <v>2910</v>
      </c>
      <c r="AG5" s="49">
        <v>2960</v>
      </c>
      <c r="AH5" s="49">
        <v>3000</v>
      </c>
      <c r="AI5" s="49">
        <v>3040</v>
      </c>
      <c r="AJ5" s="49">
        <v>3060</v>
      </c>
      <c r="AK5" s="49">
        <v>3090</v>
      </c>
      <c r="AL5" s="49">
        <v>3110</v>
      </c>
      <c r="AM5" s="49">
        <v>3120</v>
      </c>
      <c r="AN5" s="49">
        <v>3130</v>
      </c>
      <c r="AO5" s="56">
        <v>3130</v>
      </c>
      <c r="AP5" s="56">
        <v>3120</v>
      </c>
      <c r="AQ5" s="56">
        <v>3110</v>
      </c>
      <c r="AR5" s="56">
        <v>3100</v>
      </c>
      <c r="AS5" s="56">
        <v>3080</v>
      </c>
      <c r="AT5" s="56">
        <v>3050</v>
      </c>
      <c r="AU5" s="56">
        <v>3020</v>
      </c>
      <c r="AV5" s="56">
        <v>2980</v>
      </c>
      <c r="AW5" s="56">
        <v>2940</v>
      </c>
      <c r="AX5" s="56">
        <v>2920</v>
      </c>
      <c r="AY5" s="56">
        <v>2840</v>
      </c>
      <c r="AZ5" s="56">
        <v>2790</v>
      </c>
      <c r="BA5" s="56">
        <v>2730</v>
      </c>
      <c r="BB5" s="56">
        <v>2670</v>
      </c>
      <c r="BC5" s="56">
        <v>2600</v>
      </c>
      <c r="BD5" s="56">
        <v>2530</v>
      </c>
      <c r="BE5" s="56">
        <v>2460</v>
      </c>
      <c r="BF5" s="56">
        <v>2390</v>
      </c>
      <c r="BG5" s="56">
        <v>2310</v>
      </c>
      <c r="BH5" s="56">
        <v>2240</v>
      </c>
      <c r="BI5" s="56">
        <v>2160</v>
      </c>
      <c r="BJ5" s="56">
        <v>2090</v>
      </c>
      <c r="BK5" s="56">
        <v>2010</v>
      </c>
      <c r="BL5" s="56">
        <v>1930</v>
      </c>
      <c r="BM5" s="56">
        <v>1850</v>
      </c>
      <c r="BN5" s="56">
        <v>1780</v>
      </c>
      <c r="BO5" s="56">
        <v>1710</v>
      </c>
      <c r="BP5" s="56">
        <v>1640</v>
      </c>
      <c r="BQ5" s="56">
        <v>1570</v>
      </c>
      <c r="BR5" s="56">
        <v>1500</v>
      </c>
      <c r="BS5" s="56">
        <v>1440</v>
      </c>
      <c r="BT5" s="56">
        <v>1380</v>
      </c>
      <c r="BU5" s="56">
        <v>1330</v>
      </c>
      <c r="BV5" s="56">
        <v>1300</v>
      </c>
      <c r="BW5" s="56">
        <v>1280</v>
      </c>
      <c r="BX5" s="56">
        <v>1270</v>
      </c>
      <c r="BY5" s="57">
        <v>1260</v>
      </c>
    </row>
    <row r="6" spans="1:77" ht="15.75" thickBot="1" x14ac:dyDescent="0.3">
      <c r="A6" s="43">
        <v>0.218</v>
      </c>
      <c r="B6" s="43">
        <v>0.75</v>
      </c>
      <c r="C6" s="44">
        <v>0.63</v>
      </c>
      <c r="D6" s="42" t="s">
        <v>118</v>
      </c>
      <c r="E6" s="50">
        <v>2300</v>
      </c>
      <c r="F6" s="50">
        <v>2300</v>
      </c>
      <c r="G6" s="50">
        <v>2300</v>
      </c>
      <c r="H6" s="50">
        <v>2310</v>
      </c>
      <c r="I6" s="50">
        <v>2320</v>
      </c>
      <c r="J6" s="50">
        <v>2330</v>
      </c>
      <c r="K6" s="50">
        <v>2350</v>
      </c>
      <c r="L6" s="50">
        <v>2370</v>
      </c>
      <c r="M6" s="50">
        <v>2390</v>
      </c>
      <c r="N6" s="50">
        <v>2410</v>
      </c>
      <c r="O6" s="50">
        <v>2440</v>
      </c>
      <c r="P6" s="50">
        <v>2460</v>
      </c>
      <c r="Q6" s="50">
        <v>2490</v>
      </c>
      <c r="R6" s="50">
        <v>2520</v>
      </c>
      <c r="S6" s="50">
        <v>2550</v>
      </c>
      <c r="T6" s="50">
        <v>2580</v>
      </c>
      <c r="U6" s="50">
        <v>2610</v>
      </c>
      <c r="V6" s="50">
        <v>2640</v>
      </c>
      <c r="W6" s="50">
        <v>2670</v>
      </c>
      <c r="X6" s="50">
        <v>2700</v>
      </c>
      <c r="Y6" s="50">
        <v>2730</v>
      </c>
      <c r="Z6" s="50">
        <v>2750</v>
      </c>
      <c r="AA6" s="50">
        <v>2780</v>
      </c>
      <c r="AB6" s="50">
        <v>2810</v>
      </c>
      <c r="AC6" s="50">
        <v>2830</v>
      </c>
      <c r="AD6" s="50">
        <v>2860</v>
      </c>
      <c r="AE6" s="50">
        <v>2880</v>
      </c>
      <c r="AF6" s="50">
        <v>2900</v>
      </c>
      <c r="AG6" s="50">
        <v>2920</v>
      </c>
      <c r="AH6" s="50">
        <v>2940</v>
      </c>
      <c r="AI6" s="50">
        <v>2950</v>
      </c>
      <c r="AJ6" s="50">
        <v>2960</v>
      </c>
      <c r="AK6" s="50">
        <v>2970</v>
      </c>
      <c r="AL6" s="50">
        <v>2980</v>
      </c>
      <c r="AM6" s="50">
        <v>2990</v>
      </c>
      <c r="AN6" s="50">
        <v>2990</v>
      </c>
      <c r="AO6" s="50">
        <v>2990</v>
      </c>
      <c r="AP6" s="50">
        <v>2990</v>
      </c>
      <c r="AQ6" s="50">
        <v>2990</v>
      </c>
      <c r="AR6" s="50">
        <v>2980</v>
      </c>
      <c r="AS6" s="50">
        <v>2970</v>
      </c>
      <c r="AT6" s="50">
        <v>2960</v>
      </c>
      <c r="AU6" s="50">
        <v>2950</v>
      </c>
      <c r="AV6" s="50">
        <v>2930</v>
      </c>
      <c r="AW6" s="50">
        <v>2910</v>
      </c>
      <c r="AX6" s="50">
        <v>2890</v>
      </c>
      <c r="AY6" s="50">
        <v>2870</v>
      </c>
      <c r="AZ6" s="50">
        <v>2850</v>
      </c>
      <c r="BA6" s="50">
        <v>2830</v>
      </c>
      <c r="BB6" s="50">
        <v>2800</v>
      </c>
      <c r="BC6" s="50">
        <v>2770</v>
      </c>
      <c r="BD6" s="50">
        <v>2750</v>
      </c>
      <c r="BE6" s="50">
        <v>2720</v>
      </c>
      <c r="BF6" s="50">
        <v>2690</v>
      </c>
      <c r="BG6" s="50">
        <v>2660</v>
      </c>
      <c r="BH6" s="50">
        <v>2630</v>
      </c>
      <c r="BI6" s="50">
        <v>2660</v>
      </c>
      <c r="BJ6" s="50">
        <v>2570</v>
      </c>
      <c r="BK6" s="50">
        <v>2540</v>
      </c>
      <c r="BL6" s="50">
        <v>2510</v>
      </c>
      <c r="BM6" s="50">
        <v>2480</v>
      </c>
      <c r="BN6" s="50">
        <v>2450</v>
      </c>
      <c r="BO6" s="50">
        <v>2430</v>
      </c>
      <c r="BP6" s="50">
        <v>2400</v>
      </c>
      <c r="BQ6" s="50">
        <v>2380</v>
      </c>
      <c r="BR6" s="50">
        <v>2360</v>
      </c>
      <c r="BS6" s="50">
        <v>2350</v>
      </c>
      <c r="BT6" s="50">
        <v>2330</v>
      </c>
      <c r="BU6" s="50">
        <v>2320</v>
      </c>
      <c r="BV6" s="50">
        <v>2310</v>
      </c>
      <c r="BW6" s="50">
        <v>2300</v>
      </c>
      <c r="BX6" s="50">
        <v>2300</v>
      </c>
      <c r="BY6" s="58">
        <v>2300</v>
      </c>
    </row>
    <row r="7" spans="1:77" ht="15.75" thickBot="1" x14ac:dyDescent="0.3">
      <c r="A7" s="43">
        <v>0.218</v>
      </c>
      <c r="B7" s="43">
        <v>0.75</v>
      </c>
      <c r="C7" s="44">
        <v>0.63</v>
      </c>
      <c r="D7" s="42" t="s">
        <v>119</v>
      </c>
      <c r="E7" s="51">
        <v>2360</v>
      </c>
      <c r="F7" s="51">
        <v>2360</v>
      </c>
      <c r="G7" s="51">
        <v>2360</v>
      </c>
      <c r="H7" s="51">
        <v>2370</v>
      </c>
      <c r="I7" s="51">
        <v>2380</v>
      </c>
      <c r="J7" s="51">
        <v>2390</v>
      </c>
      <c r="K7" s="51">
        <v>2400</v>
      </c>
      <c r="L7" s="51">
        <v>2420</v>
      </c>
      <c r="M7" s="51">
        <v>2440</v>
      </c>
      <c r="N7" s="51">
        <v>2450</v>
      </c>
      <c r="O7" s="51">
        <v>2480</v>
      </c>
      <c r="P7" s="51">
        <v>2550</v>
      </c>
      <c r="Q7" s="51">
        <v>2520</v>
      </c>
      <c r="R7" s="51">
        <v>2550</v>
      </c>
      <c r="S7" s="51">
        <v>2570</v>
      </c>
      <c r="T7" s="51">
        <v>2600</v>
      </c>
      <c r="U7" s="51">
        <v>2620</v>
      </c>
      <c r="V7" s="51">
        <v>2650</v>
      </c>
      <c r="W7" s="51">
        <v>2680</v>
      </c>
      <c r="X7" s="51">
        <v>2700</v>
      </c>
      <c r="Y7" s="51">
        <v>2730</v>
      </c>
      <c r="Z7" s="51">
        <v>2750</v>
      </c>
      <c r="AA7" s="51">
        <v>2780</v>
      </c>
      <c r="AB7" s="51">
        <v>2800</v>
      </c>
      <c r="AC7" s="51">
        <v>2820</v>
      </c>
      <c r="AD7" s="51">
        <v>2840</v>
      </c>
      <c r="AE7" s="51">
        <v>2860</v>
      </c>
      <c r="AF7" s="51">
        <v>2880</v>
      </c>
      <c r="AG7" s="51">
        <v>2900</v>
      </c>
      <c r="AH7" s="51">
        <v>2910</v>
      </c>
      <c r="AI7" s="51">
        <v>2920</v>
      </c>
      <c r="AJ7" s="51">
        <v>2930</v>
      </c>
      <c r="AK7" s="51">
        <v>2940</v>
      </c>
      <c r="AL7" s="51">
        <v>2950</v>
      </c>
      <c r="AM7" s="51">
        <v>2950</v>
      </c>
      <c r="AN7" s="51">
        <v>2960</v>
      </c>
      <c r="AO7" s="51">
        <v>2960</v>
      </c>
      <c r="AP7" s="51">
        <v>2960</v>
      </c>
      <c r="AQ7" s="51">
        <v>2950</v>
      </c>
      <c r="AR7" s="51">
        <v>2950</v>
      </c>
      <c r="AS7" s="51">
        <v>2940</v>
      </c>
      <c r="AT7" s="51">
        <v>2930</v>
      </c>
      <c r="AU7" s="51">
        <v>2920</v>
      </c>
      <c r="AV7" s="51">
        <v>2900</v>
      </c>
      <c r="AW7" s="51">
        <v>2890</v>
      </c>
      <c r="AX7" s="51">
        <v>2870</v>
      </c>
      <c r="AY7" s="51">
        <v>2860</v>
      </c>
      <c r="AZ7" s="51">
        <v>2830</v>
      </c>
      <c r="BA7" s="51">
        <v>2810</v>
      </c>
      <c r="BB7" s="51">
        <v>2790</v>
      </c>
      <c r="BC7" s="51">
        <v>2770</v>
      </c>
      <c r="BD7" s="51">
        <v>2740</v>
      </c>
      <c r="BE7" s="51">
        <v>2720</v>
      </c>
      <c r="BF7" s="51">
        <v>2690</v>
      </c>
      <c r="BG7" s="51">
        <v>2670</v>
      </c>
      <c r="BH7" s="51">
        <v>2640</v>
      </c>
      <c r="BI7" s="51">
        <v>2620</v>
      </c>
      <c r="BJ7" s="51">
        <v>2590</v>
      </c>
      <c r="BK7" s="51">
        <v>2560</v>
      </c>
      <c r="BL7" s="51">
        <v>2540</v>
      </c>
      <c r="BM7" s="51">
        <v>2520</v>
      </c>
      <c r="BN7" s="51">
        <v>2490</v>
      </c>
      <c r="BO7" s="51">
        <v>2470</v>
      </c>
      <c r="BP7" s="51">
        <v>2450</v>
      </c>
      <c r="BQ7" s="51">
        <v>2430</v>
      </c>
      <c r="BR7" s="51">
        <v>2410</v>
      </c>
      <c r="BS7" s="51">
        <v>2400</v>
      </c>
      <c r="BT7" s="51">
        <v>2390</v>
      </c>
      <c r="BU7" s="51">
        <v>2380</v>
      </c>
      <c r="BV7" s="51">
        <v>2370</v>
      </c>
      <c r="BW7" s="51">
        <v>2360</v>
      </c>
      <c r="BX7" s="51">
        <v>2360</v>
      </c>
      <c r="BY7" s="59">
        <v>2360</v>
      </c>
    </row>
    <row r="8" spans="1:77" ht="15.75" thickBot="1" x14ac:dyDescent="0.3">
      <c r="A8" s="43">
        <v>0.218</v>
      </c>
      <c r="B8" s="43">
        <v>0.75</v>
      </c>
      <c r="C8" s="44">
        <v>0.63</v>
      </c>
      <c r="D8" s="42" t="s">
        <v>121</v>
      </c>
      <c r="E8" s="52">
        <v>1820</v>
      </c>
      <c r="F8" s="52">
        <v>1820</v>
      </c>
      <c r="G8" s="52">
        <v>1830</v>
      </c>
      <c r="H8" s="52">
        <v>1840</v>
      </c>
      <c r="I8" s="52">
        <v>1860</v>
      </c>
      <c r="J8" s="52">
        <v>1890</v>
      </c>
      <c r="K8" s="52">
        <v>1920</v>
      </c>
      <c r="L8" s="52">
        <v>1950</v>
      </c>
      <c r="M8" s="52">
        <v>1990</v>
      </c>
      <c r="N8" s="52">
        <v>2040</v>
      </c>
      <c r="O8" s="52">
        <v>2100</v>
      </c>
      <c r="P8" s="52">
        <v>2150</v>
      </c>
      <c r="Q8" s="52">
        <v>2210</v>
      </c>
      <c r="R8" s="52">
        <v>2270</v>
      </c>
      <c r="S8" s="52">
        <v>2330</v>
      </c>
      <c r="T8" s="52">
        <v>2390</v>
      </c>
      <c r="U8" s="52">
        <v>2450</v>
      </c>
      <c r="V8" s="52">
        <v>2510</v>
      </c>
      <c r="W8" s="52">
        <v>2570</v>
      </c>
      <c r="X8" s="52">
        <v>2620</v>
      </c>
      <c r="Y8" s="52">
        <v>2680</v>
      </c>
      <c r="Z8" s="52">
        <v>2730</v>
      </c>
      <c r="AA8" s="52">
        <v>2780</v>
      </c>
      <c r="AB8" s="52">
        <v>2830</v>
      </c>
      <c r="AC8" s="52">
        <v>2880</v>
      </c>
      <c r="AD8" s="52">
        <v>2920</v>
      </c>
      <c r="AE8" s="52">
        <v>2970</v>
      </c>
      <c r="AF8" s="52">
        <v>3000</v>
      </c>
      <c r="AG8" s="52">
        <v>3040</v>
      </c>
      <c r="AH8" s="52">
        <v>3070</v>
      </c>
      <c r="AI8" s="52">
        <v>3100</v>
      </c>
      <c r="AJ8" s="52">
        <v>3120</v>
      </c>
      <c r="AK8" s="52">
        <v>3140</v>
      </c>
      <c r="AL8" s="52">
        <v>3150</v>
      </c>
      <c r="AM8" s="52">
        <v>3160</v>
      </c>
      <c r="AN8" s="52">
        <v>3170</v>
      </c>
      <c r="AO8" s="52">
        <v>3170</v>
      </c>
      <c r="AP8" s="52">
        <v>3170</v>
      </c>
      <c r="AQ8" s="52">
        <v>3160</v>
      </c>
      <c r="AR8" s="52">
        <v>3150</v>
      </c>
      <c r="AS8" s="52">
        <v>3130</v>
      </c>
      <c r="AT8" s="52">
        <v>3110</v>
      </c>
      <c r="AU8" s="52">
        <v>3090</v>
      </c>
      <c r="AV8" s="52">
        <v>3060</v>
      </c>
      <c r="AW8" s="52">
        <v>3030</v>
      </c>
      <c r="AX8" s="52">
        <v>2990</v>
      </c>
      <c r="AY8" s="52">
        <v>2950</v>
      </c>
      <c r="AZ8" s="52">
        <v>2910</v>
      </c>
      <c r="BA8" s="52">
        <v>2860</v>
      </c>
      <c r="BB8" s="52">
        <v>2810</v>
      </c>
      <c r="BC8" s="52">
        <v>2770</v>
      </c>
      <c r="BD8" s="52">
        <v>2710</v>
      </c>
      <c r="BE8" s="52">
        <v>2660</v>
      </c>
      <c r="BF8" s="52">
        <v>2600</v>
      </c>
      <c r="BG8" s="52">
        <v>2550</v>
      </c>
      <c r="BH8" s="52">
        <v>2490</v>
      </c>
      <c r="BI8" s="52">
        <v>2430</v>
      </c>
      <c r="BJ8" s="52">
        <v>2370</v>
      </c>
      <c r="BK8" s="52">
        <v>2310</v>
      </c>
      <c r="BL8" s="52">
        <v>2250</v>
      </c>
      <c r="BM8" s="52">
        <v>2200</v>
      </c>
      <c r="BN8" s="52">
        <v>2140</v>
      </c>
      <c r="BO8" s="52">
        <v>2080</v>
      </c>
      <c r="BP8" s="52">
        <v>2030</v>
      </c>
      <c r="BQ8" s="52">
        <v>1980</v>
      </c>
      <c r="BR8" s="52">
        <v>1940</v>
      </c>
      <c r="BS8" s="52">
        <v>1910</v>
      </c>
      <c r="BT8" s="52">
        <v>1880</v>
      </c>
      <c r="BU8" s="52">
        <v>1860</v>
      </c>
      <c r="BV8" s="52">
        <v>1840</v>
      </c>
      <c r="BW8" s="52">
        <v>1830</v>
      </c>
      <c r="BX8" s="52">
        <v>1820</v>
      </c>
      <c r="BY8" s="60">
        <v>1820</v>
      </c>
    </row>
    <row r="9" spans="1:77" ht="15.75" thickBot="1" x14ac:dyDescent="0.3">
      <c r="A9" s="43">
        <v>0.218</v>
      </c>
      <c r="B9" s="43">
        <v>0.75</v>
      </c>
      <c r="C9" s="44">
        <v>0.63</v>
      </c>
      <c r="D9" s="42" t="s">
        <v>120</v>
      </c>
      <c r="E9" s="53">
        <v>1990</v>
      </c>
      <c r="F9" s="53">
        <v>1990</v>
      </c>
      <c r="G9" s="53">
        <v>2000</v>
      </c>
      <c r="H9" s="53">
        <v>2010</v>
      </c>
      <c r="I9" s="53">
        <v>2030</v>
      </c>
      <c r="J9" s="53">
        <v>2040</v>
      </c>
      <c r="K9" s="53">
        <v>2070</v>
      </c>
      <c r="L9" s="53">
        <v>2100</v>
      </c>
      <c r="M9" s="53">
        <v>2130</v>
      </c>
      <c r="N9" s="53">
        <v>2170</v>
      </c>
      <c r="O9" s="53">
        <v>2210</v>
      </c>
      <c r="P9" s="53">
        <v>2260</v>
      </c>
      <c r="Q9" s="53">
        <v>2310</v>
      </c>
      <c r="R9" s="53">
        <v>2350</v>
      </c>
      <c r="S9" s="53">
        <v>2410</v>
      </c>
      <c r="T9" s="53">
        <v>2460</v>
      </c>
      <c r="U9" s="53">
        <v>2510</v>
      </c>
      <c r="V9" s="53">
        <v>2560</v>
      </c>
      <c r="W9" s="53">
        <v>2610</v>
      </c>
      <c r="X9" s="53">
        <v>2660</v>
      </c>
      <c r="Y9" s="53">
        <v>2710</v>
      </c>
      <c r="Z9" s="53">
        <v>2750</v>
      </c>
      <c r="AA9" s="53">
        <v>2800</v>
      </c>
      <c r="AB9" s="53">
        <v>2840</v>
      </c>
      <c r="AC9" s="53">
        <v>2880</v>
      </c>
      <c r="AD9" s="53">
        <v>2920</v>
      </c>
      <c r="AE9" s="53">
        <v>2950</v>
      </c>
      <c r="AF9" s="53">
        <v>2980</v>
      </c>
      <c r="AG9" s="53">
        <v>3020</v>
      </c>
      <c r="AH9" s="53">
        <v>3040</v>
      </c>
      <c r="AI9" s="53">
        <v>3070</v>
      </c>
      <c r="AJ9" s="53">
        <v>3090</v>
      </c>
      <c r="AK9" s="53">
        <v>3100</v>
      </c>
      <c r="AL9" s="53">
        <v>3110</v>
      </c>
      <c r="AM9" s="53">
        <v>3120</v>
      </c>
      <c r="AN9" s="53">
        <v>3130</v>
      </c>
      <c r="AO9" s="53">
        <v>3130</v>
      </c>
      <c r="AP9" s="53">
        <v>3130</v>
      </c>
      <c r="AQ9" s="53">
        <v>3120</v>
      </c>
      <c r="AR9" s="53">
        <v>3110</v>
      </c>
      <c r="AS9" s="53">
        <v>3100</v>
      </c>
      <c r="AT9" s="53">
        <v>3080</v>
      </c>
      <c r="AU9" s="53">
        <v>3060</v>
      </c>
      <c r="AV9" s="53">
        <v>3030</v>
      </c>
      <c r="AW9" s="53">
        <v>3010</v>
      </c>
      <c r="AX9" s="53">
        <v>2980</v>
      </c>
      <c r="AY9" s="53">
        <v>2940</v>
      </c>
      <c r="AZ9" s="53">
        <v>2910</v>
      </c>
      <c r="BA9" s="53">
        <v>2870</v>
      </c>
      <c r="BB9" s="53">
        <v>2830</v>
      </c>
      <c r="BC9" s="53">
        <v>2780</v>
      </c>
      <c r="BD9" s="53">
        <v>2740</v>
      </c>
      <c r="BE9" s="53">
        <v>2690</v>
      </c>
      <c r="BF9" s="53">
        <v>2650</v>
      </c>
      <c r="BG9" s="53">
        <v>2590</v>
      </c>
      <c r="BH9" s="53">
        <v>2550</v>
      </c>
      <c r="BI9" s="53">
        <v>2490</v>
      </c>
      <c r="BJ9" s="53">
        <v>2450</v>
      </c>
      <c r="BK9" s="53">
        <v>2390</v>
      </c>
      <c r="BL9" s="53">
        <v>2350</v>
      </c>
      <c r="BM9" s="53">
        <v>2290</v>
      </c>
      <c r="BN9" s="53">
        <v>2250</v>
      </c>
      <c r="BO9" s="53">
        <v>2200</v>
      </c>
      <c r="BP9" s="53">
        <v>2160</v>
      </c>
      <c r="BQ9" s="53">
        <v>2120</v>
      </c>
      <c r="BR9" s="53">
        <v>2090</v>
      </c>
      <c r="BS9" s="53">
        <v>2060</v>
      </c>
      <c r="BT9" s="53">
        <v>2040</v>
      </c>
      <c r="BU9" s="53">
        <v>2020</v>
      </c>
      <c r="BV9" s="53">
        <v>2010</v>
      </c>
      <c r="BW9" s="53">
        <v>1990</v>
      </c>
      <c r="BX9" s="53">
        <v>1990</v>
      </c>
      <c r="BY9" s="61">
        <v>1990</v>
      </c>
    </row>
    <row r="10" spans="1:77" ht="15.75" thickBot="1" x14ac:dyDescent="0.3">
      <c r="A10" s="43">
        <v>0.218</v>
      </c>
      <c r="B10" s="43">
        <v>0.75</v>
      </c>
      <c r="C10" s="44">
        <v>0.45</v>
      </c>
      <c r="D10" s="42" t="s">
        <v>122</v>
      </c>
      <c r="E10" s="54">
        <v>1170</v>
      </c>
      <c r="F10" s="54">
        <v>1170</v>
      </c>
      <c r="G10" s="54">
        <v>1190</v>
      </c>
      <c r="H10" s="54">
        <v>1220</v>
      </c>
      <c r="I10" s="54">
        <v>1260</v>
      </c>
      <c r="J10" s="54">
        <v>1310</v>
      </c>
      <c r="K10" s="54">
        <v>1370</v>
      </c>
      <c r="L10" s="54">
        <v>1440</v>
      </c>
      <c r="M10" s="54">
        <v>1510</v>
      </c>
      <c r="N10" s="54">
        <v>1580</v>
      </c>
      <c r="O10" s="54">
        <v>1650</v>
      </c>
      <c r="P10" s="54">
        <v>1730</v>
      </c>
      <c r="Q10" s="54">
        <v>1810</v>
      </c>
      <c r="R10" s="54">
        <v>1880</v>
      </c>
      <c r="S10" s="54">
        <v>1970</v>
      </c>
      <c r="T10" s="54">
        <v>2040</v>
      </c>
      <c r="U10" s="54">
        <v>2130</v>
      </c>
      <c r="V10" s="54">
        <v>2200</v>
      </c>
      <c r="W10" s="54">
        <v>2280</v>
      </c>
      <c r="X10" s="54">
        <v>2360</v>
      </c>
      <c r="Y10" s="54">
        <v>2430</v>
      </c>
      <c r="Z10" s="54">
        <v>2500</v>
      </c>
      <c r="AA10" s="54">
        <v>2570</v>
      </c>
      <c r="AB10" s="54">
        <v>2640</v>
      </c>
      <c r="AC10" s="54">
        <v>2700</v>
      </c>
      <c r="AD10" s="54">
        <v>2760</v>
      </c>
      <c r="AE10" s="54">
        <v>2820</v>
      </c>
      <c r="AF10" s="54">
        <v>2870</v>
      </c>
      <c r="AG10" s="54">
        <v>2920</v>
      </c>
      <c r="AH10" s="54">
        <v>2960</v>
      </c>
      <c r="AI10" s="54">
        <v>2990</v>
      </c>
      <c r="AJ10" s="54">
        <v>3020</v>
      </c>
      <c r="AK10" s="54">
        <v>3050</v>
      </c>
      <c r="AL10" s="54">
        <v>3070</v>
      </c>
      <c r="AM10" s="54">
        <v>3080</v>
      </c>
      <c r="AN10" s="54">
        <v>3090</v>
      </c>
      <c r="AO10" s="54">
        <v>3090</v>
      </c>
      <c r="AP10" s="54">
        <v>3090</v>
      </c>
      <c r="AQ10" s="54">
        <v>3080</v>
      </c>
      <c r="AR10" s="54">
        <v>3060</v>
      </c>
      <c r="AS10" s="54">
        <v>3040</v>
      </c>
      <c r="AT10" s="54">
        <v>3020</v>
      </c>
      <c r="AU10" s="54">
        <v>2980</v>
      </c>
      <c r="AV10" s="54">
        <v>2940</v>
      </c>
      <c r="AW10" s="54">
        <v>2900</v>
      </c>
      <c r="AX10" s="54">
        <v>2850</v>
      </c>
      <c r="AY10" s="54">
        <v>2800</v>
      </c>
      <c r="AZ10" s="54">
        <v>2740</v>
      </c>
      <c r="BA10" s="54">
        <v>2680</v>
      </c>
      <c r="BB10" s="54">
        <v>2620</v>
      </c>
      <c r="BC10" s="54">
        <v>2550</v>
      </c>
      <c r="BD10" s="54">
        <v>2490</v>
      </c>
      <c r="BE10" s="54">
        <v>2410</v>
      </c>
      <c r="BF10" s="54">
        <v>2340</v>
      </c>
      <c r="BG10" s="54">
        <v>2260</v>
      </c>
      <c r="BH10" s="54">
        <v>2190</v>
      </c>
      <c r="BI10" s="54">
        <v>2100</v>
      </c>
      <c r="BJ10" s="54">
        <v>2030</v>
      </c>
      <c r="BK10" s="54">
        <v>1940</v>
      </c>
      <c r="BL10" s="54">
        <v>1870</v>
      </c>
      <c r="BM10" s="54">
        <v>1790</v>
      </c>
      <c r="BN10" s="54">
        <v>1710</v>
      </c>
      <c r="BO10" s="54">
        <v>1630</v>
      </c>
      <c r="BP10" s="54">
        <v>1570</v>
      </c>
      <c r="BQ10" s="54">
        <v>1490</v>
      </c>
      <c r="BR10" s="54">
        <v>1430</v>
      </c>
      <c r="BS10" s="54">
        <v>1360</v>
      </c>
      <c r="BT10" s="54">
        <v>1300</v>
      </c>
      <c r="BU10" s="54">
        <v>1250</v>
      </c>
      <c r="BV10" s="54">
        <v>1210</v>
      </c>
      <c r="BW10" s="54">
        <v>1180</v>
      </c>
      <c r="BX10" s="54">
        <v>1170</v>
      </c>
      <c r="BY10" s="62">
        <v>1170</v>
      </c>
    </row>
    <row r="11" spans="1:77" x14ac:dyDescent="0.25">
      <c r="C11" s="44">
        <f>SUM(C3:C10)</f>
        <v>4.9584000000000001</v>
      </c>
      <c r="D11" s="42" t="s">
        <v>123</v>
      </c>
      <c r="E11" s="37">
        <f>SUMPRODUCT($A$3:$A$10,$B$3:$B$10,$C$3:$C$10,E3:E10)</f>
        <v>1398.67893</v>
      </c>
      <c r="F11" s="37">
        <f t="shared" ref="F11:BQ11" si="0">SUMPRODUCT($A$3:$A$10,$B$3:$B$10,$C$3:$C$10,F3:F10)</f>
        <v>1399.9542300000001</v>
      </c>
      <c r="G11" s="37">
        <f t="shared" si="0"/>
        <v>1409.3241479999999</v>
      </c>
      <c r="H11" s="37">
        <f t="shared" si="0"/>
        <v>1419.8460570000002</v>
      </c>
      <c r="I11" s="37">
        <f t="shared" si="0"/>
        <v>1437.7268340000003</v>
      </c>
      <c r="J11" s="37">
        <f t="shared" si="0"/>
        <v>1457.2501020000002</v>
      </c>
      <c r="K11" s="37">
        <f t="shared" si="0"/>
        <v>1485.162288</v>
      </c>
      <c r="L11" s="37">
        <f t="shared" si="0"/>
        <v>1514.8402740000001</v>
      </c>
      <c r="M11" s="37">
        <f t="shared" si="0"/>
        <v>1548.4674689999999</v>
      </c>
      <c r="N11" s="37">
        <f t="shared" si="0"/>
        <v>1583.1247139999998</v>
      </c>
      <c r="O11" s="37">
        <f t="shared" si="0"/>
        <v>1624.8213180000002</v>
      </c>
      <c r="P11" s="37">
        <f t="shared" si="0"/>
        <v>1679.2709220000002</v>
      </c>
      <c r="Q11" s="37">
        <f t="shared" si="0"/>
        <v>1707.9944849999999</v>
      </c>
      <c r="R11" s="37">
        <f t="shared" si="0"/>
        <v>1748.4157889999999</v>
      </c>
      <c r="S11" s="37">
        <f t="shared" si="0"/>
        <v>1794.2578019999999</v>
      </c>
      <c r="T11" s="37">
        <f t="shared" si="0"/>
        <v>1836.9844560000001</v>
      </c>
      <c r="U11" s="37">
        <f t="shared" si="0"/>
        <v>1880.15256</v>
      </c>
      <c r="V11" s="37">
        <f t="shared" si="0"/>
        <v>1922.879214</v>
      </c>
      <c r="W11" s="37">
        <f t="shared" si="0"/>
        <v>1966.7101770000002</v>
      </c>
      <c r="X11" s="37">
        <f t="shared" si="0"/>
        <v>2008.1124809999999</v>
      </c>
      <c r="Y11" s="37">
        <f t="shared" si="0"/>
        <v>2049.5638349999999</v>
      </c>
      <c r="Z11" s="37">
        <f t="shared" si="0"/>
        <v>2085.2511300000001</v>
      </c>
      <c r="AA11" s="37">
        <f t="shared" si="0"/>
        <v>2127.3162930000003</v>
      </c>
      <c r="AB11" s="37">
        <f t="shared" si="0"/>
        <v>2161.1144789999998</v>
      </c>
      <c r="AC11" s="37">
        <f t="shared" si="0"/>
        <v>2196.4345830000002</v>
      </c>
      <c r="AD11" s="37">
        <f t="shared" si="0"/>
        <v>2228.4669690000001</v>
      </c>
      <c r="AE11" s="37">
        <f t="shared" si="0"/>
        <v>2259.8378640000001</v>
      </c>
      <c r="AF11" s="37">
        <f t="shared" si="0"/>
        <v>2286.7690499999999</v>
      </c>
      <c r="AG11" s="37">
        <f t="shared" si="0"/>
        <v>2315.7603360000003</v>
      </c>
      <c r="AH11" s="37">
        <f t="shared" si="0"/>
        <v>2336.9765130000001</v>
      </c>
      <c r="AI11" s="37">
        <f t="shared" si="0"/>
        <v>2359.1007990000003</v>
      </c>
      <c r="AJ11" s="37">
        <f t="shared" si="0"/>
        <v>2371.682808</v>
      </c>
      <c r="AK11" s="37">
        <f t="shared" si="0"/>
        <v>2387.7977850000002</v>
      </c>
      <c r="AL11" s="37">
        <f t="shared" si="0"/>
        <v>2397.583944</v>
      </c>
      <c r="AM11" s="37">
        <f t="shared" si="0"/>
        <v>2405.9728619999996</v>
      </c>
      <c r="AN11" s="37">
        <f t="shared" si="0"/>
        <v>2409.4302030000003</v>
      </c>
      <c r="AO11" s="37">
        <f t="shared" si="0"/>
        <v>2411.0740620000006</v>
      </c>
      <c r="AP11" s="37">
        <f t="shared" si="0"/>
        <v>2409.7987620000004</v>
      </c>
      <c r="AQ11" s="37">
        <f t="shared" si="0"/>
        <v>2403.053703</v>
      </c>
      <c r="AR11" s="37">
        <f t="shared" si="0"/>
        <v>2395.5728939999999</v>
      </c>
      <c r="AS11" s="37">
        <f t="shared" si="0"/>
        <v>2383.112826</v>
      </c>
      <c r="AT11" s="37">
        <f t="shared" si="0"/>
        <v>2368.3474080000001</v>
      </c>
      <c r="AU11" s="37">
        <f t="shared" si="0"/>
        <v>2352.11049</v>
      </c>
      <c r="AV11" s="37">
        <f t="shared" si="0"/>
        <v>2327.1903539999998</v>
      </c>
      <c r="AW11" s="37">
        <f t="shared" si="0"/>
        <v>2305.9741770000001</v>
      </c>
      <c r="AX11" s="37">
        <f t="shared" si="0"/>
        <v>2281.8388410000002</v>
      </c>
      <c r="AY11" s="37">
        <f t="shared" si="0"/>
        <v>2250.0517049999999</v>
      </c>
      <c r="AZ11" s="37">
        <f t="shared" si="0"/>
        <v>2218.6808099999998</v>
      </c>
      <c r="BA11" s="37">
        <f t="shared" si="0"/>
        <v>2186.648424</v>
      </c>
      <c r="BB11" s="37">
        <f t="shared" si="0"/>
        <v>2150.2982700000002</v>
      </c>
      <c r="BC11" s="37">
        <f t="shared" si="0"/>
        <v>2113.5809250000002</v>
      </c>
      <c r="BD11" s="37">
        <f t="shared" si="0"/>
        <v>2074.9254210000004</v>
      </c>
      <c r="BE11" s="37">
        <f t="shared" si="0"/>
        <v>2036.442276</v>
      </c>
      <c r="BF11" s="37">
        <f t="shared" si="0"/>
        <v>1996.020972</v>
      </c>
      <c r="BG11" s="37">
        <f t="shared" si="0"/>
        <v>1953.5886180000002</v>
      </c>
      <c r="BH11" s="37">
        <f t="shared" si="0"/>
        <v>1911.523455</v>
      </c>
      <c r="BI11" s="37">
        <f t="shared" si="0"/>
        <v>1873.5056010000001</v>
      </c>
      <c r="BJ11" s="37">
        <f t="shared" si="0"/>
        <v>1826.9039969999999</v>
      </c>
      <c r="BK11" s="37">
        <f t="shared" si="0"/>
        <v>1780.0319339999999</v>
      </c>
      <c r="BL11" s="37">
        <f t="shared" si="0"/>
        <v>1739.3653800000002</v>
      </c>
      <c r="BM11" s="37">
        <f t="shared" si="0"/>
        <v>1695.2891669999999</v>
      </c>
      <c r="BN11" s="37">
        <f t="shared" si="0"/>
        <v>1654.1321129999999</v>
      </c>
      <c r="BO11" s="37">
        <f t="shared" si="0"/>
        <v>1614.0051089999999</v>
      </c>
      <c r="BP11" s="37">
        <f t="shared" si="0"/>
        <v>1576.3796550000002</v>
      </c>
      <c r="BQ11" s="37">
        <f t="shared" si="0"/>
        <v>1539.95661</v>
      </c>
      <c r="BR11" s="37">
        <f t="shared" ref="BR11:BY11" si="1">SUMPRODUCT($A$3:$A$10,$B$3:$B$10,$C$3:$C$10,BR3:BR10)</f>
        <v>1507.065165</v>
      </c>
      <c r="BS11" s="37">
        <f t="shared" si="1"/>
        <v>1479.4472789999998</v>
      </c>
      <c r="BT11" s="37">
        <f t="shared" si="1"/>
        <v>1454.2090020000001</v>
      </c>
      <c r="BU11" s="37">
        <f t="shared" si="1"/>
        <v>1433.0418750000001</v>
      </c>
      <c r="BV11" s="37">
        <f t="shared" si="1"/>
        <v>1417.8350070000001</v>
      </c>
      <c r="BW11" s="37">
        <f t="shared" si="1"/>
        <v>1406.283048</v>
      </c>
      <c r="BX11" s="37">
        <f t="shared" si="1"/>
        <v>1399.9542300000001</v>
      </c>
      <c r="BY11" s="37">
        <f t="shared" si="1"/>
        <v>1398.67893</v>
      </c>
    </row>
    <row r="13" spans="1:77" x14ac:dyDescent="0.25">
      <c r="E13" s="41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Principale</vt:lpstr>
      <vt:lpstr>Aggregazione</vt:lpstr>
      <vt:lpstr>Eolico riepilogo</vt:lpstr>
      <vt:lpstr>Eolico frontale</vt:lpstr>
      <vt:lpstr>Eolico posteriore sup</vt:lpstr>
      <vt:lpstr>Eolico posteriore inf</vt:lpstr>
      <vt:lpstr>Eolico laterale</vt:lpstr>
      <vt:lpstr>Fotovoltaico</vt:lpstr>
      <vt:lpstr>'Eolico frontale'!Area_stampa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Valerio</cp:lastModifiedBy>
  <cp:lastPrinted>2013-01-27T12:53:55Z</cp:lastPrinted>
  <dcterms:created xsi:type="dcterms:W3CDTF">2013-01-26T19:30:50Z</dcterms:created>
  <dcterms:modified xsi:type="dcterms:W3CDTF">2015-03-24T23:12:40Z</dcterms:modified>
</cp:coreProperties>
</file>