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drawings/drawing2.xml" ContentType="application/vnd.openxmlformats-officedocument.drawing+xml"/>
  <Override PartName="/xl/tables/table14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sf\Home\Desktop\Cunico\"/>
    </mc:Choice>
  </mc:AlternateContent>
  <bookViews>
    <workbookView xWindow="480" yWindow="4110" windowWidth="27795" windowHeight="13350" tabRatio="779" activeTab="7"/>
  </bookViews>
  <sheets>
    <sheet name="Principale" sheetId="8" r:id="rId1"/>
    <sheet name="Aggregazione" sheetId="11" r:id="rId2"/>
    <sheet name="Eolico riepilogo" sheetId="7" r:id="rId3"/>
    <sheet name="Eolico frontale" sheetId="1" r:id="rId4"/>
    <sheet name="Eolico posteriore sup" sheetId="4" r:id="rId5"/>
    <sheet name="Eolico posteriore inf" sheetId="12" r:id="rId6"/>
    <sheet name="Eolico laterale" sheetId="9" r:id="rId7"/>
    <sheet name="Fotovoltaico" sheetId="10" r:id="rId8"/>
  </sheets>
  <definedNames>
    <definedName name="_xlnm.Print_Area" localSheetId="3">'Eolico frontale'!$A$1:$G$31</definedName>
  </definedNames>
  <calcPr calcId="152511"/>
</workbook>
</file>

<file path=xl/calcChain.xml><?xml version="1.0" encoding="utf-8"?>
<calcChain xmlns="http://schemas.openxmlformats.org/spreadsheetml/2006/main">
  <c r="F11" i="10" l="1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AN11" i="10"/>
  <c r="AO11" i="10"/>
  <c r="AP11" i="10"/>
  <c r="AQ11" i="10"/>
  <c r="AR11" i="10"/>
  <c r="AS11" i="10"/>
  <c r="AT11" i="10"/>
  <c r="AU11" i="10"/>
  <c r="AV11" i="10"/>
  <c r="AW11" i="10"/>
  <c r="AX11" i="10"/>
  <c r="AY11" i="10"/>
  <c r="AZ11" i="10"/>
  <c r="BA11" i="10"/>
  <c r="BB11" i="10"/>
  <c r="BC11" i="10"/>
  <c r="BD11" i="10"/>
  <c r="BE11" i="10"/>
  <c r="BF11" i="10"/>
  <c r="BG11" i="10"/>
  <c r="BH11" i="10"/>
  <c r="BI11" i="10"/>
  <c r="BJ11" i="10"/>
  <c r="BK11" i="10"/>
  <c r="BL11" i="10"/>
  <c r="BM11" i="10"/>
  <c r="BN11" i="10"/>
  <c r="BO11" i="10"/>
  <c r="BP11" i="10"/>
  <c r="BQ11" i="10"/>
  <c r="BR11" i="10"/>
  <c r="BS11" i="10"/>
  <c r="BT11" i="10"/>
  <c r="BU11" i="10"/>
  <c r="BV11" i="10"/>
  <c r="BW11" i="10"/>
  <c r="BX11" i="10"/>
  <c r="BY11" i="10"/>
  <c r="E11" i="10"/>
  <c r="C11" i="10" l="1"/>
  <c r="C4" i="10" l="1"/>
  <c r="F6" i="9"/>
  <c r="F7" i="9" s="1"/>
  <c r="F10" i="12"/>
  <c r="F7" i="12"/>
  <c r="F8" i="12" s="1"/>
  <c r="F9" i="12" s="1"/>
  <c r="F11" i="12" s="1"/>
  <c r="F12" i="12" s="1"/>
  <c r="C5" i="7" s="1"/>
  <c r="F6" i="12"/>
  <c r="F7" i="1"/>
  <c r="F10" i="1"/>
  <c r="C7" i="1"/>
  <c r="BV5" i="7" l="1"/>
  <c r="BT5" i="7"/>
  <c r="BR5" i="7"/>
  <c r="BP5" i="7"/>
  <c r="BN5" i="7"/>
  <c r="BL5" i="7"/>
  <c r="BJ5" i="7"/>
  <c r="BH5" i="7"/>
  <c r="BF5" i="7"/>
  <c r="BD5" i="7"/>
  <c r="BB5" i="7"/>
  <c r="AZ5" i="7"/>
  <c r="AX5" i="7"/>
  <c r="AV5" i="7"/>
  <c r="AT5" i="7"/>
  <c r="AR5" i="7"/>
  <c r="AP5" i="7"/>
  <c r="AN5" i="7"/>
  <c r="AL5" i="7"/>
  <c r="AJ5" i="7"/>
  <c r="AH5" i="7"/>
  <c r="AF5" i="7"/>
  <c r="AD5" i="7"/>
  <c r="AB5" i="7"/>
  <c r="Z5" i="7"/>
  <c r="X5" i="7"/>
  <c r="V5" i="7"/>
  <c r="T5" i="7"/>
  <c r="R5" i="7"/>
  <c r="P5" i="7"/>
  <c r="N5" i="7"/>
  <c r="L5" i="7"/>
  <c r="J5" i="7"/>
  <c r="H5" i="7"/>
  <c r="F5" i="7"/>
  <c r="D5" i="7"/>
  <c r="B5" i="7"/>
  <c r="BU5" i="7"/>
  <c r="BS5" i="7"/>
  <c r="BQ5" i="7"/>
  <c r="BO5" i="7"/>
  <c r="BM5" i="7"/>
  <c r="BK5" i="7"/>
  <c r="BI5" i="7"/>
  <c r="BG5" i="7"/>
  <c r="BE5" i="7"/>
  <c r="BC5" i="7"/>
  <c r="BA5" i="7"/>
  <c r="AY5" i="7"/>
  <c r="AW5" i="7"/>
  <c r="AU5" i="7"/>
  <c r="AS5" i="7"/>
  <c r="AQ5" i="7"/>
  <c r="AO5" i="7"/>
  <c r="AM5" i="7"/>
  <c r="AK5" i="7"/>
  <c r="AI5" i="7"/>
  <c r="AG5" i="7"/>
  <c r="AE5" i="7"/>
  <c r="AC5" i="7"/>
  <c r="AA5" i="7"/>
  <c r="Y5" i="7"/>
  <c r="W5" i="7"/>
  <c r="U5" i="7"/>
  <c r="S5" i="7"/>
  <c r="Q5" i="7"/>
  <c r="O5" i="7"/>
  <c r="M5" i="7"/>
  <c r="K5" i="7"/>
  <c r="I5" i="7"/>
  <c r="G5" i="7"/>
  <c r="E5" i="7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AK7" i="11"/>
  <c r="AL7" i="11"/>
  <c r="AM7" i="11"/>
  <c r="AN7" i="11"/>
  <c r="AO7" i="11"/>
  <c r="AP7" i="11"/>
  <c r="AQ7" i="11"/>
  <c r="AR7" i="11"/>
  <c r="AS7" i="11"/>
  <c r="AT7" i="11"/>
  <c r="AU7" i="11"/>
  <c r="AV7" i="11"/>
  <c r="AW7" i="11"/>
  <c r="AX7" i="11"/>
  <c r="AY7" i="11"/>
  <c r="AZ7" i="11"/>
  <c r="BA7" i="11"/>
  <c r="BB7" i="11"/>
  <c r="BC7" i="11"/>
  <c r="BD7" i="11"/>
  <c r="BE7" i="11"/>
  <c r="BF7" i="11"/>
  <c r="BG7" i="11"/>
  <c r="BH7" i="11"/>
  <c r="BI7" i="11"/>
  <c r="BJ7" i="11"/>
  <c r="BK7" i="11"/>
  <c r="BL7" i="11"/>
  <c r="BM7" i="11"/>
  <c r="BN7" i="11"/>
  <c r="BO7" i="11"/>
  <c r="BP7" i="11"/>
  <c r="BQ7" i="11"/>
  <c r="BR7" i="11"/>
  <c r="BS7" i="11"/>
  <c r="BT7" i="11"/>
  <c r="BU7" i="11"/>
  <c r="BV7" i="11"/>
  <c r="B7" i="11"/>
  <c r="F10" i="9" l="1"/>
  <c r="F8" i="9"/>
  <c r="F9" i="9" s="1"/>
  <c r="F11" i="9" l="1"/>
  <c r="F12" i="9" s="1"/>
  <c r="AB6" i="7" s="1"/>
  <c r="AK6" i="7"/>
  <c r="AT6" i="7"/>
  <c r="F7" i="8"/>
  <c r="C12" i="8"/>
  <c r="W6" i="7" l="1"/>
  <c r="BQ6" i="7"/>
  <c r="AD6" i="7"/>
  <c r="BJ6" i="7"/>
  <c r="N6" i="7"/>
  <c r="BA6" i="7"/>
  <c r="E6" i="7"/>
  <c r="AL6" i="7"/>
  <c r="BB6" i="7"/>
  <c r="BR6" i="7"/>
  <c r="F6" i="7"/>
  <c r="AC6" i="7"/>
  <c r="AS6" i="7"/>
  <c r="BI6" i="7"/>
  <c r="V6" i="7"/>
  <c r="M6" i="7"/>
  <c r="AH6" i="7"/>
  <c r="AP6" i="7"/>
  <c r="AX6" i="7"/>
  <c r="BF6" i="7"/>
  <c r="BN6" i="7"/>
  <c r="BV6" i="7"/>
  <c r="AA6" i="7"/>
  <c r="J6" i="7"/>
  <c r="R6" i="7"/>
  <c r="AG6" i="7"/>
  <c r="AO6" i="7"/>
  <c r="AW6" i="7"/>
  <c r="BE6" i="7"/>
  <c r="BM6" i="7"/>
  <c r="BU6" i="7"/>
  <c r="Z6" i="7"/>
  <c r="I6" i="7"/>
  <c r="Q6" i="7"/>
  <c r="AF6" i="7"/>
  <c r="AJ6" i="7"/>
  <c r="AN6" i="7"/>
  <c r="AR6" i="7"/>
  <c r="AV6" i="7"/>
  <c r="AZ6" i="7"/>
  <c r="BD6" i="7"/>
  <c r="BH6" i="7"/>
  <c r="BL6" i="7"/>
  <c r="BP6" i="7"/>
  <c r="BT6" i="7"/>
  <c r="U6" i="7"/>
  <c r="Y6" i="7"/>
  <c r="D6" i="7"/>
  <c r="H6" i="7"/>
  <c r="L6" i="7"/>
  <c r="P6" i="7"/>
  <c r="B6" i="7"/>
  <c r="AE6" i="7"/>
  <c r="AI6" i="7"/>
  <c r="AM6" i="7"/>
  <c r="AQ6" i="7"/>
  <c r="AU6" i="7"/>
  <c r="AY6" i="7"/>
  <c r="BC6" i="7"/>
  <c r="BG6" i="7"/>
  <c r="BK6" i="7"/>
  <c r="BO6" i="7"/>
  <c r="BS6" i="7"/>
  <c r="T6" i="7"/>
  <c r="X6" i="7"/>
  <c r="C6" i="7"/>
  <c r="G6" i="7"/>
  <c r="K6" i="7"/>
  <c r="O6" i="7"/>
  <c r="S6" i="7"/>
  <c r="F10" i="4"/>
  <c r="F6" i="4"/>
  <c r="F6" i="1"/>
  <c r="F7" i="4" l="1"/>
  <c r="F8" i="4" s="1"/>
  <c r="F9" i="4" s="1"/>
  <c r="F11" i="4" s="1"/>
  <c r="F12" i="4" s="1"/>
  <c r="F8" i="1"/>
  <c r="F9" i="1" s="1"/>
  <c r="B4" i="7" l="1"/>
  <c r="G4" i="7"/>
  <c r="O4" i="7"/>
  <c r="W4" i="7"/>
  <c r="AE4" i="7"/>
  <c r="AN4" i="7"/>
  <c r="AV4" i="7"/>
  <c r="BD4" i="7"/>
  <c r="BL4" i="7"/>
  <c r="BT4" i="7"/>
  <c r="H4" i="7"/>
  <c r="P4" i="7"/>
  <c r="X4" i="7"/>
  <c r="AF4" i="7"/>
  <c r="AO4" i="7"/>
  <c r="AW4" i="7"/>
  <c r="BE4" i="7"/>
  <c r="BM4" i="7"/>
  <c r="BU4" i="7"/>
  <c r="C4" i="7"/>
  <c r="K4" i="7"/>
  <c r="S4" i="7"/>
  <c r="AA4" i="7"/>
  <c r="AI4" i="7"/>
  <c r="AR4" i="7"/>
  <c r="AZ4" i="7"/>
  <c r="BH4" i="7"/>
  <c r="BP4" i="7"/>
  <c r="D4" i="7"/>
  <c r="L4" i="7"/>
  <c r="T4" i="7"/>
  <c r="AB4" i="7"/>
  <c r="AJ4" i="7"/>
  <c r="AS4" i="7"/>
  <c r="BA4" i="7"/>
  <c r="BI4" i="7"/>
  <c r="BQ4" i="7"/>
  <c r="AL4" i="7"/>
  <c r="BS4" i="7"/>
  <c r="BO4" i="7"/>
  <c r="BK4" i="7"/>
  <c r="BG4" i="7"/>
  <c r="BC4" i="7"/>
  <c r="AY4" i="7"/>
  <c r="AU4" i="7"/>
  <c r="AQ4" i="7"/>
  <c r="AM4" i="7"/>
  <c r="AH4" i="7"/>
  <c r="AD4" i="7"/>
  <c r="Z4" i="7"/>
  <c r="V4" i="7"/>
  <c r="R4" i="7"/>
  <c r="N4" i="7"/>
  <c r="J4" i="7"/>
  <c r="F4" i="7"/>
  <c r="BV4" i="7"/>
  <c r="BR4" i="7"/>
  <c r="BN4" i="7"/>
  <c r="BJ4" i="7"/>
  <c r="BF4" i="7"/>
  <c r="BB4" i="7"/>
  <c r="AX4" i="7"/>
  <c r="AT4" i="7"/>
  <c r="AP4" i="7"/>
  <c r="AK4" i="7"/>
  <c r="AG4" i="7"/>
  <c r="AC4" i="7"/>
  <c r="Y4" i="7"/>
  <c r="U4" i="7"/>
  <c r="Q4" i="7"/>
  <c r="M4" i="7"/>
  <c r="I4" i="7"/>
  <c r="E4" i="7"/>
  <c r="F11" i="1"/>
  <c r="F12" i="1" s="1"/>
  <c r="AL3" i="7" l="1"/>
  <c r="B3" i="7"/>
  <c r="D3" i="7"/>
  <c r="F3" i="7"/>
  <c r="F7" i="7" s="1"/>
  <c r="H3" i="7"/>
  <c r="J3" i="7"/>
  <c r="L3" i="7"/>
  <c r="N3" i="7"/>
  <c r="P3" i="7"/>
  <c r="R3" i="7"/>
  <c r="T3" i="7"/>
  <c r="V3" i="7"/>
  <c r="X3" i="7"/>
  <c r="Z3" i="7"/>
  <c r="AB3" i="7"/>
  <c r="AD3" i="7"/>
  <c r="AF3" i="7"/>
  <c r="AH3" i="7"/>
  <c r="AJ3" i="7"/>
  <c r="AM3" i="7"/>
  <c r="AO3" i="7"/>
  <c r="AQ3" i="7"/>
  <c r="AS3" i="7"/>
  <c r="AU3" i="7"/>
  <c r="AW3" i="7"/>
  <c r="AY3" i="7"/>
  <c r="BA3" i="7"/>
  <c r="BC3" i="7"/>
  <c r="BE3" i="7"/>
  <c r="BG3" i="7"/>
  <c r="BI3" i="7"/>
  <c r="BK3" i="7"/>
  <c r="BO3" i="7"/>
  <c r="BS3" i="7"/>
  <c r="BU3" i="7"/>
  <c r="C3" i="7"/>
  <c r="E3" i="7"/>
  <c r="G3" i="7"/>
  <c r="I3" i="7"/>
  <c r="K3" i="7"/>
  <c r="M3" i="7"/>
  <c r="O3" i="7"/>
  <c r="Q3" i="7"/>
  <c r="S3" i="7"/>
  <c r="U3" i="7"/>
  <c r="W3" i="7"/>
  <c r="Y3" i="7"/>
  <c r="AA3" i="7"/>
  <c r="AC3" i="7"/>
  <c r="AE3" i="7"/>
  <c r="AG3" i="7"/>
  <c r="AI3" i="7"/>
  <c r="AK3" i="7"/>
  <c r="AN3" i="7"/>
  <c r="AP3" i="7"/>
  <c r="AR3" i="7"/>
  <c r="AT3" i="7"/>
  <c r="AV3" i="7"/>
  <c r="AX3" i="7"/>
  <c r="AZ3" i="7"/>
  <c r="BB3" i="7"/>
  <c r="BD3" i="7"/>
  <c r="BF3" i="7"/>
  <c r="BH3" i="7"/>
  <c r="BJ3" i="7"/>
  <c r="BL3" i="7"/>
  <c r="BN3" i="7"/>
  <c r="BP3" i="7"/>
  <c r="BR3" i="7"/>
  <c r="BT3" i="7"/>
  <c r="BV3" i="7"/>
  <c r="BM3" i="7"/>
  <c r="BQ3" i="7"/>
  <c r="BQ7" i="7" l="1"/>
  <c r="BQ3" i="11" s="1"/>
  <c r="BV7" i="7"/>
  <c r="BV3" i="11" s="1"/>
  <c r="BV12" i="11" s="1"/>
  <c r="BR7" i="7"/>
  <c r="BR3" i="11" s="1"/>
  <c r="BN7" i="7"/>
  <c r="BN3" i="11" s="1"/>
  <c r="BR16" i="11" s="1"/>
  <c r="BJ7" i="7"/>
  <c r="BJ3" i="11" s="1"/>
  <c r="BF7" i="7"/>
  <c r="BF3" i="11" s="1"/>
  <c r="BG13" i="11" s="1"/>
  <c r="BB7" i="7"/>
  <c r="BB3" i="11" s="1"/>
  <c r="AX7" i="7"/>
  <c r="AX3" i="11" s="1"/>
  <c r="BF20" i="11" s="1"/>
  <c r="AT7" i="7"/>
  <c r="AT3" i="11" s="1"/>
  <c r="AP7" i="7"/>
  <c r="AP3" i="11" s="1"/>
  <c r="BB24" i="11" s="1"/>
  <c r="AK7" i="7"/>
  <c r="AK3" i="11" s="1"/>
  <c r="AG7" i="7"/>
  <c r="AG3" i="11" s="1"/>
  <c r="Y20" i="11" s="1"/>
  <c r="AC7" i="7"/>
  <c r="AC3" i="11" s="1"/>
  <c r="Y7" i="7"/>
  <c r="Y3" i="11" s="1"/>
  <c r="X13" i="11" s="1"/>
  <c r="U7" i="7"/>
  <c r="U3" i="11" s="1"/>
  <c r="Q7" i="7"/>
  <c r="Q3" i="11" s="1"/>
  <c r="P13" i="11" s="1"/>
  <c r="M7" i="7"/>
  <c r="M3" i="11" s="1"/>
  <c r="I7" i="7"/>
  <c r="I3" i="11" s="1"/>
  <c r="H13" i="11" s="1"/>
  <c r="E7" i="7"/>
  <c r="E3" i="11" s="1"/>
  <c r="BU7" i="7"/>
  <c r="BU3" i="11" s="1"/>
  <c r="BO7" i="7"/>
  <c r="BO3" i="11" s="1"/>
  <c r="BI7" i="7"/>
  <c r="BI3" i="11" s="1"/>
  <c r="BJ13" i="11" s="1"/>
  <c r="BE7" i="7"/>
  <c r="BE3" i="11" s="1"/>
  <c r="BA7" i="7"/>
  <c r="BA3" i="11" s="1"/>
  <c r="BD15" i="11" s="1"/>
  <c r="AW7" i="7"/>
  <c r="AW3" i="11" s="1"/>
  <c r="AS7" i="7"/>
  <c r="AS3" i="11" s="1"/>
  <c r="AU14" i="11" s="1"/>
  <c r="AO7" i="7"/>
  <c r="AO3" i="11" s="1"/>
  <c r="AJ7" i="7"/>
  <c r="AJ3" i="11" s="1"/>
  <c r="AF16" i="11" s="1"/>
  <c r="AF7" i="7"/>
  <c r="AF3" i="11" s="1"/>
  <c r="AB7" i="7"/>
  <c r="AB3" i="11" s="1"/>
  <c r="AA13" i="11" s="1"/>
  <c r="X7" i="7"/>
  <c r="X3" i="11" s="1"/>
  <c r="T7" i="7"/>
  <c r="T3" i="11" s="1"/>
  <c r="S13" i="11" s="1"/>
  <c r="P7" i="7"/>
  <c r="P3" i="11" s="1"/>
  <c r="L7" i="7"/>
  <c r="L3" i="11" s="1"/>
  <c r="K13" i="11" s="1"/>
  <c r="H7" i="7"/>
  <c r="H3" i="11" s="1"/>
  <c r="D7" i="7"/>
  <c r="D3" i="11" s="1"/>
  <c r="C13" i="11" s="1"/>
  <c r="AL7" i="7"/>
  <c r="AL3" i="11" s="1"/>
  <c r="AK13" i="11" s="1"/>
  <c r="BM7" i="7"/>
  <c r="BM3" i="11" s="1"/>
  <c r="BT7" i="7"/>
  <c r="BT3" i="11" s="1"/>
  <c r="BP7" i="7"/>
  <c r="BP3" i="11" s="1"/>
  <c r="BQ13" i="11" s="1"/>
  <c r="BL7" i="7"/>
  <c r="BL3" i="11" s="1"/>
  <c r="BH7" i="7"/>
  <c r="BH3" i="11" s="1"/>
  <c r="BU25" i="11" s="1"/>
  <c r="BD7" i="7"/>
  <c r="BD3" i="11" s="1"/>
  <c r="AZ7" i="7"/>
  <c r="AZ3" i="11" s="1"/>
  <c r="BH20" i="11" s="1"/>
  <c r="AV7" i="7"/>
  <c r="AV3" i="11" s="1"/>
  <c r="AR7" i="7"/>
  <c r="AR3" i="11" s="1"/>
  <c r="BL32" i="11" s="1"/>
  <c r="AN7" i="7"/>
  <c r="AN3" i="11" s="1"/>
  <c r="AI7" i="7"/>
  <c r="AI3" i="11" s="1"/>
  <c r="Y22" i="11" s="1"/>
  <c r="AE7" i="7"/>
  <c r="AE3" i="11" s="1"/>
  <c r="AA7" i="7"/>
  <c r="AA3" i="11" s="1"/>
  <c r="P23" i="11" s="1"/>
  <c r="W7" i="7"/>
  <c r="W3" i="11" s="1"/>
  <c r="S7" i="7"/>
  <c r="S3" i="11" s="1"/>
  <c r="J21" i="11" s="1"/>
  <c r="O7" i="7"/>
  <c r="O3" i="11" s="1"/>
  <c r="K7" i="7"/>
  <c r="K3" i="11" s="1"/>
  <c r="K12" i="11" s="1"/>
  <c r="G7" i="7"/>
  <c r="G3" i="11" s="1"/>
  <c r="C7" i="7"/>
  <c r="C3" i="11" s="1"/>
  <c r="B13" i="11" s="1"/>
  <c r="BS7" i="7"/>
  <c r="BS3" i="11" s="1"/>
  <c r="BU14" i="11" s="1"/>
  <c r="BK7" i="7"/>
  <c r="BK3" i="11" s="1"/>
  <c r="BQ18" i="11" s="1"/>
  <c r="BG7" i="7"/>
  <c r="BG3" i="11" s="1"/>
  <c r="BC7" i="7"/>
  <c r="BC3" i="11" s="1"/>
  <c r="BK20" i="11" s="1"/>
  <c r="AY7" i="7"/>
  <c r="AY3" i="11" s="1"/>
  <c r="AU7" i="7"/>
  <c r="AU3" i="11" s="1"/>
  <c r="AX15" i="11" s="1"/>
  <c r="AQ7" i="7"/>
  <c r="AQ3" i="11" s="1"/>
  <c r="AM7" i="7"/>
  <c r="AM3" i="11" s="1"/>
  <c r="AS18" i="11" s="1"/>
  <c r="AH7" i="7"/>
  <c r="AH3" i="11" s="1"/>
  <c r="AD7" i="7"/>
  <c r="AD3" i="11" s="1"/>
  <c r="I33" i="11" s="1"/>
  <c r="Z7" i="7"/>
  <c r="Z3" i="11" s="1"/>
  <c r="V7" i="7"/>
  <c r="V3" i="11" s="1"/>
  <c r="M21" i="11" s="1"/>
  <c r="R7" i="7"/>
  <c r="R3" i="11" s="1"/>
  <c r="N7" i="7"/>
  <c r="N3" i="11" s="1"/>
  <c r="L14" i="11" s="1"/>
  <c r="J7" i="7"/>
  <c r="J3" i="11" s="1"/>
  <c r="B7" i="7"/>
  <c r="B3" i="11" s="1"/>
  <c r="B12" i="11" s="1"/>
  <c r="BN14" i="11"/>
  <c r="BS19" i="11"/>
  <c r="BQ17" i="11"/>
  <c r="BV22" i="11"/>
  <c r="BF14" i="11"/>
  <c r="BH16" i="11"/>
  <c r="BK19" i="11"/>
  <c r="BI17" i="11"/>
  <c r="BN22" i="11"/>
  <c r="BR26" i="11"/>
  <c r="BV30" i="11"/>
  <c r="BO23" i="11"/>
  <c r="BQ25" i="11"/>
  <c r="AX14" i="11"/>
  <c r="AZ16" i="11"/>
  <c r="BC19" i="11"/>
  <c r="BA17" i="11"/>
  <c r="BF22" i="11"/>
  <c r="BJ26" i="11"/>
  <c r="BN30" i="11"/>
  <c r="BR34" i="11"/>
  <c r="BT36" i="11"/>
  <c r="BG23" i="11"/>
  <c r="BO31" i="11"/>
  <c r="BM29" i="11"/>
  <c r="BS35" i="11"/>
  <c r="AP14" i="11"/>
  <c r="AR16" i="11"/>
  <c r="AQ15" i="11"/>
  <c r="AS17" i="11"/>
  <c r="AX22" i="11"/>
  <c r="BB26" i="11"/>
  <c r="BF30" i="11"/>
  <c r="BJ34" i="11"/>
  <c r="BN38" i="11"/>
  <c r="BR42" i="11"/>
  <c r="BV46" i="11"/>
  <c r="AY23" i="11"/>
  <c r="BG31" i="11"/>
  <c r="BE29" i="11"/>
  <c r="BK35" i="11"/>
  <c r="BO39" i="11"/>
  <c r="BS43" i="11"/>
  <c r="D43" i="11"/>
  <c r="AC14" i="11"/>
  <c r="AA16" i="11"/>
  <c r="AE12" i="11"/>
  <c r="X19" i="11"/>
  <c r="AD13" i="11"/>
  <c r="Q26" i="11"/>
  <c r="M30" i="11"/>
  <c r="I34" i="11"/>
  <c r="R25" i="11"/>
  <c r="N29" i="11"/>
  <c r="J33" i="11"/>
  <c r="E38" i="11"/>
  <c r="W20" i="11"/>
  <c r="H35" i="11"/>
  <c r="D39" i="11"/>
  <c r="AA12" i="11"/>
  <c r="U14" i="11"/>
  <c r="S16" i="11"/>
  <c r="V13" i="11"/>
  <c r="P19" i="11"/>
  <c r="K24" i="11"/>
  <c r="G28" i="11"/>
  <c r="C32" i="11"/>
  <c r="J25" i="11"/>
  <c r="F29" i="11"/>
  <c r="B33" i="11"/>
  <c r="O20" i="11"/>
  <c r="M14" i="11"/>
  <c r="K16" i="11"/>
  <c r="O12" i="11"/>
  <c r="H19" i="11"/>
  <c r="C24" i="11"/>
  <c r="B25" i="11"/>
  <c r="G20" i="11"/>
  <c r="E14" i="11"/>
  <c r="C16" i="11"/>
  <c r="B17" i="11"/>
  <c r="BT13" i="11"/>
  <c r="BV15" i="11"/>
  <c r="BS12" i="11"/>
  <c r="BH13" i="11"/>
  <c r="BG12" i="11"/>
  <c r="BI14" i="11"/>
  <c r="BJ15" i="11"/>
  <c r="BL17" i="11"/>
  <c r="BK16" i="11"/>
  <c r="BM18" i="11"/>
  <c r="BO20" i="11"/>
  <c r="BN19" i="11"/>
  <c r="BP21" i="11"/>
  <c r="BR23" i="11"/>
  <c r="BT25" i="11"/>
  <c r="BV27" i="11"/>
  <c r="BQ22" i="11"/>
  <c r="BS24" i="11"/>
  <c r="BU26" i="11"/>
  <c r="AZ13" i="11"/>
  <c r="AY12" i="11"/>
  <c r="BA14" i="11"/>
  <c r="BB15" i="11"/>
  <c r="BD17" i="11"/>
  <c r="BC16" i="11"/>
  <c r="BE18" i="11"/>
  <c r="BG20" i="11"/>
  <c r="BF19" i="11"/>
  <c r="BH21" i="11"/>
  <c r="BJ23" i="11"/>
  <c r="BL25" i="11"/>
  <c r="BN27" i="11"/>
  <c r="BP29" i="11"/>
  <c r="BR31" i="11"/>
  <c r="BT33" i="11"/>
  <c r="BI22" i="11"/>
  <c r="BK24" i="11"/>
  <c r="BM26" i="11"/>
  <c r="BO28" i="11"/>
  <c r="BQ30" i="11"/>
  <c r="BS32" i="11"/>
  <c r="BV35" i="11"/>
  <c r="BU34" i="11"/>
  <c r="AR13" i="11"/>
  <c r="AT15" i="11"/>
  <c r="AQ12" i="11"/>
  <c r="AS14" i="11"/>
  <c r="AV17" i="11"/>
  <c r="AU16" i="11"/>
  <c r="AW18" i="11"/>
  <c r="AY20" i="11"/>
  <c r="BA22" i="11"/>
  <c r="AX19" i="11"/>
  <c r="AZ21" i="11"/>
  <c r="BB23" i="11"/>
  <c r="BD25" i="11"/>
  <c r="BF27" i="11"/>
  <c r="BH29" i="11"/>
  <c r="BJ31" i="11"/>
  <c r="BL33" i="11"/>
  <c r="BC24" i="11"/>
  <c r="BE26" i="11"/>
  <c r="BG28" i="11"/>
  <c r="BI30" i="11"/>
  <c r="BK32" i="11"/>
  <c r="BM34" i="11"/>
  <c r="BN35" i="11"/>
  <c r="BP37" i="11"/>
  <c r="BR39" i="11"/>
  <c r="BT41" i="11"/>
  <c r="BV43" i="11"/>
  <c r="BO36" i="11"/>
  <c r="BQ38" i="11"/>
  <c r="BS40" i="11"/>
  <c r="BU42" i="11"/>
  <c r="AH12" i="11"/>
  <c r="AG13" i="11"/>
  <c r="AE15" i="11"/>
  <c r="AC17" i="11"/>
  <c r="AA19" i="11"/>
  <c r="Z20" i="11"/>
  <c r="X22" i="11"/>
  <c r="AF14" i="11"/>
  <c r="AD16" i="11"/>
  <c r="AB18" i="11"/>
  <c r="W23" i="11"/>
  <c r="U25" i="11"/>
  <c r="S27" i="11"/>
  <c r="Q29" i="11"/>
  <c r="O31" i="11"/>
  <c r="M33" i="11"/>
  <c r="Y21" i="11"/>
  <c r="K35" i="11"/>
  <c r="I37" i="11"/>
  <c r="G39" i="11"/>
  <c r="E41" i="11"/>
  <c r="C43" i="11"/>
  <c r="V24" i="11"/>
  <c r="T26" i="11"/>
  <c r="R28" i="11"/>
  <c r="P30" i="11"/>
  <c r="N32" i="11"/>
  <c r="L34" i="11"/>
  <c r="J36" i="11"/>
  <c r="H38" i="11"/>
  <c r="F40" i="11"/>
  <c r="D42" i="11"/>
  <c r="B44" i="11"/>
  <c r="Z12" i="11"/>
  <c r="Y13" i="11"/>
  <c r="W15" i="11"/>
  <c r="X14" i="11"/>
  <c r="U17" i="11"/>
  <c r="S19" i="11"/>
  <c r="R20" i="11"/>
  <c r="P22" i="11"/>
  <c r="V16" i="11"/>
  <c r="T18" i="11"/>
  <c r="O23" i="11"/>
  <c r="M25" i="11"/>
  <c r="K27" i="11"/>
  <c r="I29" i="11"/>
  <c r="G31" i="11"/>
  <c r="E33" i="11"/>
  <c r="Q21" i="11"/>
  <c r="C35" i="11"/>
  <c r="N24" i="11"/>
  <c r="L26" i="11"/>
  <c r="J28" i="11"/>
  <c r="H30" i="11"/>
  <c r="F32" i="11"/>
  <c r="D34" i="11"/>
  <c r="B36" i="11"/>
  <c r="R12" i="11"/>
  <c r="Q13" i="11"/>
  <c r="O15" i="11"/>
  <c r="P14" i="11"/>
  <c r="M17" i="11"/>
  <c r="K19" i="11"/>
  <c r="J20" i="11"/>
  <c r="H22" i="11"/>
  <c r="N16" i="11"/>
  <c r="L18" i="11"/>
  <c r="G23" i="11"/>
  <c r="E25" i="11"/>
  <c r="C27" i="11"/>
  <c r="I21" i="11"/>
  <c r="F24" i="11"/>
  <c r="D26" i="11"/>
  <c r="B28" i="11"/>
  <c r="J12" i="11"/>
  <c r="I13" i="11"/>
  <c r="G15" i="11"/>
  <c r="H14" i="11"/>
  <c r="E17" i="11"/>
  <c r="C19" i="11"/>
  <c r="B20" i="11"/>
  <c r="F16" i="11"/>
  <c r="D18" i="11"/>
  <c r="F3" i="11"/>
  <c r="BR13" i="11"/>
  <c r="BQ12" i="11"/>
  <c r="BT15" i="11"/>
  <c r="BV17" i="11"/>
  <c r="BS14" i="11"/>
  <c r="BU16" i="11"/>
  <c r="BR12" i="11"/>
  <c r="BS13" i="11"/>
  <c r="BT14" i="11"/>
  <c r="BV16" i="11"/>
  <c r="BU15" i="11"/>
  <c r="BJ12" i="11"/>
  <c r="BK13" i="11"/>
  <c r="BL14" i="11"/>
  <c r="BN16" i="11"/>
  <c r="BP18" i="11"/>
  <c r="BM15" i="11"/>
  <c r="BO17" i="11"/>
  <c r="BQ19" i="11"/>
  <c r="BS21" i="11"/>
  <c r="BT22" i="11"/>
  <c r="BV24" i="11"/>
  <c r="BU23" i="11"/>
  <c r="BR20" i="11"/>
  <c r="BB12" i="11"/>
  <c r="BC13" i="11"/>
  <c r="BD14" i="11"/>
  <c r="BF16" i="11"/>
  <c r="BH18" i="11"/>
  <c r="BE15" i="11"/>
  <c r="BG17" i="11"/>
  <c r="BI19" i="11"/>
  <c r="BK21" i="11"/>
  <c r="BL22" i="11"/>
  <c r="BN24" i="11"/>
  <c r="BP26" i="11"/>
  <c r="BR28" i="11"/>
  <c r="BT30" i="11"/>
  <c r="BV32" i="11"/>
  <c r="BM23" i="11"/>
  <c r="BO25" i="11"/>
  <c r="BQ27" i="11"/>
  <c r="BS29" i="11"/>
  <c r="BU31" i="11"/>
  <c r="BJ20" i="11"/>
  <c r="AT12" i="11"/>
  <c r="AU13" i="11"/>
  <c r="AV14" i="11"/>
  <c r="AX16" i="11"/>
  <c r="AZ18" i="11"/>
  <c r="AW15" i="11"/>
  <c r="AY17" i="11"/>
  <c r="BA19" i="11"/>
  <c r="BC21" i="11"/>
  <c r="BD22" i="11"/>
  <c r="BF24" i="11"/>
  <c r="BH26" i="11"/>
  <c r="BJ28" i="11"/>
  <c r="BL30" i="11"/>
  <c r="BN32" i="11"/>
  <c r="BP34" i="11"/>
  <c r="BE23" i="11"/>
  <c r="BG25" i="11"/>
  <c r="BI27" i="11"/>
  <c r="BK29" i="11"/>
  <c r="BM31" i="11"/>
  <c r="BO33" i="11"/>
  <c r="BR36" i="11"/>
  <c r="BT38" i="11"/>
  <c r="BV40" i="11"/>
  <c r="BB20" i="11"/>
  <c r="BQ35" i="11"/>
  <c r="BS37" i="11"/>
  <c r="BU39" i="11"/>
  <c r="AK12" i="11"/>
  <c r="AJ13" i="11"/>
  <c r="AI14" i="11"/>
  <c r="AG16" i="11"/>
  <c r="AE18" i="11"/>
  <c r="AB21" i="11"/>
  <c r="AD19" i="11"/>
  <c r="AC20" i="11"/>
  <c r="AA22" i="11"/>
  <c r="Y24" i="11"/>
  <c r="W26" i="11"/>
  <c r="U28" i="11"/>
  <c r="S30" i="11"/>
  <c r="Q32" i="11"/>
  <c r="O34" i="11"/>
  <c r="M36" i="11"/>
  <c r="K38" i="11"/>
  <c r="I40" i="11"/>
  <c r="G42" i="11"/>
  <c r="E44" i="11"/>
  <c r="C46" i="11"/>
  <c r="AH15" i="11"/>
  <c r="AF17" i="11"/>
  <c r="Z23" i="11"/>
  <c r="X25" i="11"/>
  <c r="T29" i="11"/>
  <c r="P33" i="11"/>
  <c r="V27" i="11"/>
  <c r="R31" i="11"/>
  <c r="N35" i="11"/>
  <c r="L37" i="11"/>
  <c r="J39" i="11"/>
  <c r="H41" i="11"/>
  <c r="F43" i="11"/>
  <c r="D45" i="11"/>
  <c r="B47" i="11"/>
  <c r="AA14" i="11"/>
  <c r="AC12" i="11"/>
  <c r="AB13" i="11"/>
  <c r="Y16" i="11"/>
  <c r="W18" i="11"/>
  <c r="T21" i="11"/>
  <c r="Z15" i="11"/>
  <c r="V19" i="11"/>
  <c r="U20" i="11"/>
  <c r="S22" i="11"/>
  <c r="Q24" i="11"/>
  <c r="O26" i="11"/>
  <c r="M28" i="11"/>
  <c r="K30" i="11"/>
  <c r="I32" i="11"/>
  <c r="G34" i="11"/>
  <c r="X17" i="11"/>
  <c r="E36" i="11"/>
  <c r="C38" i="11"/>
  <c r="R23" i="11"/>
  <c r="P25" i="11"/>
  <c r="L29" i="11"/>
  <c r="H33" i="11"/>
  <c r="N27" i="11"/>
  <c r="J31" i="11"/>
  <c r="F35" i="11"/>
  <c r="D37" i="11"/>
  <c r="B39" i="11"/>
  <c r="P21" i="11"/>
  <c r="S14" i="11"/>
  <c r="U12" i="11"/>
  <c r="T13" i="11"/>
  <c r="Q16" i="11"/>
  <c r="O18" i="11"/>
  <c r="L21" i="11"/>
  <c r="N19" i="11"/>
  <c r="M20" i="11"/>
  <c r="K22" i="11"/>
  <c r="I24" i="11"/>
  <c r="G26" i="11"/>
  <c r="E28" i="11"/>
  <c r="C30" i="11"/>
  <c r="R15" i="11"/>
  <c r="P17" i="11"/>
  <c r="J23" i="11"/>
  <c r="H25" i="11"/>
  <c r="D29" i="11"/>
  <c r="F27" i="11"/>
  <c r="B31" i="11"/>
  <c r="K14" i="11"/>
  <c r="M12" i="11"/>
  <c r="L13" i="11"/>
  <c r="I16" i="11"/>
  <c r="G18" i="11"/>
  <c r="D21" i="11"/>
  <c r="J15" i="11"/>
  <c r="F19" i="11"/>
  <c r="E20" i="11"/>
  <c r="C22" i="11"/>
  <c r="H17" i="11"/>
  <c r="B23" i="11"/>
  <c r="C14" i="11"/>
  <c r="E12" i="11"/>
  <c r="D13" i="11"/>
  <c r="B15" i="11"/>
  <c r="BP13" i="11"/>
  <c r="BO12" i="11"/>
  <c r="BQ14" i="11"/>
  <c r="BR15" i="11"/>
  <c r="BT17" i="11"/>
  <c r="BS16" i="11"/>
  <c r="BU18" i="11"/>
  <c r="BV19" i="11"/>
  <c r="BF13" i="11"/>
  <c r="BE12" i="11"/>
  <c r="BH15" i="11"/>
  <c r="BJ17" i="11"/>
  <c r="BM20" i="11"/>
  <c r="BI16" i="11"/>
  <c r="BK18" i="11"/>
  <c r="BP23" i="11"/>
  <c r="BR25" i="11"/>
  <c r="BT27" i="11"/>
  <c r="BV29" i="11"/>
  <c r="BG14" i="11"/>
  <c r="BN21" i="11"/>
  <c r="BL19" i="11"/>
  <c r="BO22" i="11"/>
  <c r="BQ24" i="11"/>
  <c r="BS26" i="11"/>
  <c r="BU28" i="11"/>
  <c r="AX13" i="11"/>
  <c r="AW12" i="11"/>
  <c r="AZ15" i="11"/>
  <c r="BB17" i="11"/>
  <c r="BE20" i="11"/>
  <c r="AY14" i="11"/>
  <c r="BA16" i="11"/>
  <c r="BC18" i="11"/>
  <c r="BH23" i="11"/>
  <c r="BJ25" i="11"/>
  <c r="BL27" i="11"/>
  <c r="BN29" i="11"/>
  <c r="BP31" i="11"/>
  <c r="BR33" i="11"/>
  <c r="BF21" i="11"/>
  <c r="BT35" i="11"/>
  <c r="BV37" i="11"/>
  <c r="BD19" i="11"/>
  <c r="BG22" i="11"/>
  <c r="BI24" i="11"/>
  <c r="BK26" i="11"/>
  <c r="BM28" i="11"/>
  <c r="BO30" i="11"/>
  <c r="BQ32" i="11"/>
  <c r="BS34" i="11"/>
  <c r="BU36" i="11"/>
  <c r="AP13" i="11"/>
  <c r="AO12" i="11"/>
  <c r="AR15" i="11"/>
  <c r="AT17" i="11"/>
  <c r="AV19" i="11"/>
  <c r="AW20" i="11"/>
  <c r="AY22" i="11"/>
  <c r="AS16" i="11"/>
  <c r="AU18" i="11"/>
  <c r="AZ23" i="11"/>
  <c r="BB25" i="11"/>
  <c r="BD27" i="11"/>
  <c r="BF29" i="11"/>
  <c r="BH31" i="11"/>
  <c r="BJ33" i="11"/>
  <c r="AX21" i="11"/>
  <c r="BL35" i="11"/>
  <c r="BN37" i="11"/>
  <c r="BP39" i="11"/>
  <c r="BR41" i="11"/>
  <c r="BT43" i="11"/>
  <c r="BV45" i="11"/>
  <c r="AQ14" i="11"/>
  <c r="BA24" i="11"/>
  <c r="BC26" i="11"/>
  <c r="BE28" i="11"/>
  <c r="BG30" i="11"/>
  <c r="BI32" i="11"/>
  <c r="BK34" i="11"/>
  <c r="BM36" i="11"/>
  <c r="BO38" i="11"/>
  <c r="BQ40" i="11"/>
  <c r="BS42" i="11"/>
  <c r="BU44" i="11"/>
  <c r="V26" i="11"/>
  <c r="AF12" i="11"/>
  <c r="AE13" i="11"/>
  <c r="AC15" i="11"/>
  <c r="AD14" i="11"/>
  <c r="AA17" i="11"/>
  <c r="Y19" i="11"/>
  <c r="AB16" i="11"/>
  <c r="Z18" i="11"/>
  <c r="X20" i="11"/>
  <c r="V22" i="11"/>
  <c r="W21" i="11"/>
  <c r="U23" i="11"/>
  <c r="S25" i="11"/>
  <c r="Q27" i="11"/>
  <c r="O29" i="11"/>
  <c r="M31" i="11"/>
  <c r="K33" i="11"/>
  <c r="T24" i="11"/>
  <c r="R26" i="11"/>
  <c r="P28" i="11"/>
  <c r="N30" i="11"/>
  <c r="L32" i="11"/>
  <c r="J34" i="11"/>
  <c r="I35" i="11"/>
  <c r="G37" i="11"/>
  <c r="E39" i="11"/>
  <c r="C41" i="11"/>
  <c r="H36" i="11"/>
  <c r="F38" i="11"/>
  <c r="D40" i="11"/>
  <c r="B42" i="11"/>
  <c r="K29" i="11"/>
  <c r="X12" i="11"/>
  <c r="W13" i="11"/>
  <c r="V14" i="11"/>
  <c r="U15" i="11"/>
  <c r="S17" i="11"/>
  <c r="Q19" i="11"/>
  <c r="T16" i="11"/>
  <c r="R18" i="11"/>
  <c r="P20" i="11"/>
  <c r="N22" i="11"/>
  <c r="O21" i="11"/>
  <c r="M23" i="11"/>
  <c r="K25" i="11"/>
  <c r="I27" i="11"/>
  <c r="G29" i="11"/>
  <c r="E31" i="11"/>
  <c r="C33" i="11"/>
  <c r="L24" i="11"/>
  <c r="J26" i="11"/>
  <c r="H28" i="11"/>
  <c r="F30" i="11"/>
  <c r="D32" i="11"/>
  <c r="B34" i="11"/>
  <c r="G25" i="11"/>
  <c r="P12" i="11"/>
  <c r="O13" i="11"/>
  <c r="N14" i="11"/>
  <c r="M15" i="11"/>
  <c r="K17" i="11"/>
  <c r="I19" i="11"/>
  <c r="L16" i="11"/>
  <c r="J18" i="11"/>
  <c r="H20" i="11"/>
  <c r="F22" i="11"/>
  <c r="G21" i="11"/>
  <c r="E23" i="11"/>
  <c r="C25" i="11"/>
  <c r="D24" i="11"/>
  <c r="B26" i="11"/>
  <c r="H16" i="11"/>
  <c r="H12" i="11"/>
  <c r="G13" i="11"/>
  <c r="F14" i="11"/>
  <c r="E15" i="11"/>
  <c r="C17" i="11"/>
  <c r="D16" i="11"/>
  <c r="B18" i="11"/>
  <c r="AL12" i="11"/>
  <c r="AL49" i="11" s="1"/>
  <c r="AM13" i="11"/>
  <c r="AN14" i="11"/>
  <c r="AI15" i="11"/>
  <c r="AO15" i="11"/>
  <c r="AP16" i="11"/>
  <c r="AG17" i="11"/>
  <c r="AR18" i="11"/>
  <c r="AE19" i="11"/>
  <c r="AJ14" i="11"/>
  <c r="AQ17" i="11"/>
  <c r="AS19" i="11"/>
  <c r="AD20" i="11"/>
  <c r="AU21" i="11"/>
  <c r="AB22" i="11"/>
  <c r="AA23" i="11"/>
  <c r="AX24" i="11"/>
  <c r="Y25" i="11"/>
  <c r="AZ26" i="11"/>
  <c r="W27" i="11"/>
  <c r="BB28" i="11"/>
  <c r="U29" i="11"/>
  <c r="BD30" i="11"/>
  <c r="S31" i="11"/>
  <c r="BF32" i="11"/>
  <c r="Q33" i="11"/>
  <c r="BH34" i="11"/>
  <c r="AW23" i="11"/>
  <c r="AY25" i="11"/>
  <c r="BA27" i="11"/>
  <c r="BC29" i="11"/>
  <c r="BE31" i="11"/>
  <c r="BG33" i="11"/>
  <c r="O35" i="11"/>
  <c r="BJ36" i="11"/>
  <c r="M37" i="11"/>
  <c r="BL38" i="11"/>
  <c r="K39" i="11"/>
  <c r="BN40" i="11"/>
  <c r="I41" i="11"/>
  <c r="BP42" i="11"/>
  <c r="G43" i="11"/>
  <c r="BR44" i="11"/>
  <c r="E45" i="11"/>
  <c r="BT46" i="11"/>
  <c r="C47" i="11"/>
  <c r="BV48" i="11"/>
  <c r="AH16" i="11"/>
  <c r="AF18" i="11"/>
  <c r="AT20" i="11"/>
  <c r="AC21" i="11"/>
  <c r="AV22" i="11"/>
  <c r="Z24" i="11"/>
  <c r="X26" i="11"/>
  <c r="V28" i="11"/>
  <c r="T30" i="11"/>
  <c r="R32" i="11"/>
  <c r="P34" i="11"/>
  <c r="BI35" i="11"/>
  <c r="BK37" i="11"/>
  <c r="BM39" i="11"/>
  <c r="BO41" i="11"/>
  <c r="BQ43" i="11"/>
  <c r="BS45" i="11"/>
  <c r="BU47" i="11"/>
  <c r="N36" i="11"/>
  <c r="L38" i="11"/>
  <c r="J40" i="11"/>
  <c r="H42" i="11"/>
  <c r="F44" i="11"/>
  <c r="D46" i="11"/>
  <c r="B48" i="11"/>
  <c r="AK49" i="11" l="1"/>
  <c r="BL23" i="11"/>
  <c r="BR37" i="11"/>
  <c r="B27" i="11"/>
  <c r="AG12" i="11"/>
  <c r="BS36" i="11"/>
  <c r="O17" i="11"/>
  <c r="F34" i="11"/>
  <c r="X16" i="11"/>
  <c r="C45" i="11"/>
  <c r="AG15" i="11"/>
  <c r="AT13" i="11"/>
  <c r="BK14" i="11"/>
  <c r="D33" i="11"/>
  <c r="R27" i="11"/>
  <c r="AQ13" i="11"/>
  <c r="BV36" i="11"/>
  <c r="AB14" i="11"/>
  <c r="BK36" i="11"/>
  <c r="BC12" i="11"/>
  <c r="D12" i="11"/>
  <c r="C21" i="11"/>
  <c r="J14" i="11"/>
  <c r="F26" i="11"/>
  <c r="L20" i="11"/>
  <c r="T12" i="11"/>
  <c r="B38" i="11"/>
  <c r="N26" i="11"/>
  <c r="S21" i="11"/>
  <c r="Z14" i="11"/>
  <c r="F42" i="11"/>
  <c r="K37" i="11"/>
  <c r="AA21" i="11"/>
  <c r="BK30" i="11"/>
  <c r="BH27" i="11"/>
  <c r="BG18" i="11"/>
  <c r="BS22" i="11"/>
  <c r="D17" i="11"/>
  <c r="H21" i="11"/>
  <c r="E32" i="11"/>
  <c r="D41" i="11"/>
  <c r="M32" i="11"/>
  <c r="BA23" i="11"/>
  <c r="BE19" i="11"/>
  <c r="BP22" i="11"/>
  <c r="K23" i="11"/>
  <c r="P26" i="11"/>
  <c r="BD29" i="11"/>
  <c r="BF23" i="11"/>
  <c r="BV23" i="11"/>
  <c r="AG14" i="11"/>
  <c r="BU41" i="11"/>
  <c r="B14" i="11"/>
  <c r="D20" i="11"/>
  <c r="G17" i="11"/>
  <c r="L12" i="11"/>
  <c r="B30" i="11"/>
  <c r="C29" i="11"/>
  <c r="K21" i="11"/>
  <c r="P16" i="11"/>
  <c r="R14" i="11"/>
  <c r="C37" i="11"/>
  <c r="J30" i="11"/>
  <c r="G33" i="11"/>
  <c r="O25" i="11"/>
  <c r="T20" i="11"/>
  <c r="W17" i="11"/>
  <c r="AB12" i="11"/>
  <c r="B46" i="11"/>
  <c r="J38" i="11"/>
  <c r="G41" i="11"/>
  <c r="N34" i="11"/>
  <c r="S29" i="11"/>
  <c r="BS38" i="11"/>
  <c r="BC22" i="11"/>
  <c r="AW16" i="11"/>
  <c r="BO26" i="11"/>
  <c r="BT31" i="11"/>
  <c r="BM16" i="11"/>
  <c r="E24" i="11"/>
  <c r="J27" i="11"/>
  <c r="M24" i="11"/>
  <c r="L33" i="11"/>
  <c r="G38" i="11"/>
  <c r="BR40" i="11"/>
  <c r="BU19" i="11"/>
  <c r="BI34" i="11"/>
  <c r="BI26" i="11"/>
  <c r="BM14" i="11"/>
  <c r="C12" i="11"/>
  <c r="C20" i="11"/>
  <c r="BK15" i="11"/>
  <c r="M13" i="11"/>
  <c r="J16" i="11"/>
  <c r="Q17" i="11"/>
  <c r="C31" i="11"/>
  <c r="D30" i="11"/>
  <c r="AC13" i="11"/>
  <c r="Q25" i="11"/>
  <c r="E37" i="11"/>
  <c r="H34" i="11"/>
  <c r="AO14" i="11"/>
  <c r="AV21" i="11"/>
  <c r="BA26" i="11"/>
  <c r="BP41" i="11"/>
  <c r="BS44" i="11"/>
  <c r="BA18" i="11"/>
  <c r="BN31" i="11"/>
  <c r="BQ34" i="11"/>
  <c r="BF15" i="11"/>
  <c r="BP25" i="11"/>
  <c r="BS28" i="11"/>
  <c r="Q14" i="11"/>
  <c r="D27" i="11"/>
  <c r="O24" i="11"/>
  <c r="B37" i="11"/>
  <c r="Z21" i="11"/>
  <c r="I38" i="11"/>
  <c r="AS13" i="11"/>
  <c r="BE25" i="11"/>
  <c r="AZ12" i="11"/>
  <c r="BE17" i="11"/>
  <c r="AI13" i="11"/>
  <c r="AJ12" i="11"/>
  <c r="AJ49" i="11" s="1"/>
  <c r="AE17" i="11"/>
  <c r="AB20" i="11"/>
  <c r="W25" i="11"/>
  <c r="O33" i="11"/>
  <c r="R30" i="11"/>
  <c r="AS12" i="11"/>
  <c r="AV15" i="11"/>
  <c r="BD23" i="11"/>
  <c r="BL31" i="11"/>
  <c r="AZ19" i="11"/>
  <c r="BV41" i="11"/>
  <c r="BG26" i="11"/>
  <c r="BO34" i="11"/>
  <c r="BA12" i="11"/>
  <c r="BB13" i="11"/>
  <c r="BC14" i="11"/>
  <c r="BP27" i="11"/>
  <c r="BH19" i="11"/>
  <c r="BK22" i="11"/>
  <c r="BS30" i="11"/>
  <c r="BI12" i="11"/>
  <c r="BL15" i="11"/>
  <c r="BT23" i="11"/>
  <c r="BP19" i="11"/>
  <c r="BU12" i="11"/>
  <c r="BV13" i="11"/>
  <c r="I12" i="11"/>
  <c r="G14" i="11"/>
  <c r="C18" i="11"/>
  <c r="Q12" i="11"/>
  <c r="O14" i="11"/>
  <c r="K18" i="11"/>
  <c r="I20" i="11"/>
  <c r="J19" i="11"/>
  <c r="Y12" i="11"/>
  <c r="W14" i="11"/>
  <c r="S18" i="11"/>
  <c r="Q20" i="11"/>
  <c r="I28" i="11"/>
  <c r="R19" i="11"/>
  <c r="L25" i="11"/>
  <c r="AA18" i="11"/>
  <c r="Q28" i="11"/>
  <c r="Z19" i="11"/>
  <c r="C42" i="11"/>
  <c r="T25" i="11"/>
  <c r="H37" i="11"/>
  <c r="AV18" i="11"/>
  <c r="BJ32" i="11"/>
  <c r="BI31" i="11"/>
  <c r="BO37" i="11"/>
  <c r="BB16" i="11"/>
  <c r="BL26" i="11"/>
  <c r="BO29" i="11"/>
  <c r="BI15" i="11"/>
  <c r="BN20" i="11"/>
  <c r="N12" i="11"/>
  <c r="K15" i="11"/>
  <c r="G19" i="11"/>
  <c r="F20" i="11"/>
  <c r="C23" i="11"/>
  <c r="H18" i="11"/>
  <c r="B24" i="11"/>
  <c r="V12" i="11"/>
  <c r="S15" i="11"/>
  <c r="O19" i="11"/>
  <c r="L22" i="11"/>
  <c r="I25" i="11"/>
  <c r="E29" i="11"/>
  <c r="T14" i="11"/>
  <c r="P18" i="11"/>
  <c r="J24" i="11"/>
  <c r="F28" i="11"/>
  <c r="B32" i="11"/>
  <c r="AD12" i="11"/>
  <c r="AA15" i="11"/>
  <c r="W19" i="11"/>
  <c r="V20" i="11"/>
  <c r="S23" i="11"/>
  <c r="O27" i="11"/>
  <c r="K31" i="11"/>
  <c r="Z16" i="11"/>
  <c r="G35" i="11"/>
  <c r="C39" i="11"/>
  <c r="R24" i="11"/>
  <c r="N28" i="11"/>
  <c r="J32" i="11"/>
  <c r="F36" i="11"/>
  <c r="B40" i="11"/>
  <c r="AP15" i="11"/>
  <c r="AR17" i="11"/>
  <c r="AQ16" i="11"/>
  <c r="AQ49" i="11" s="1"/>
  <c r="AU20" i="11"/>
  <c r="AM12" i="11"/>
  <c r="AM49" i="11" s="1"/>
  <c r="AX23" i="11"/>
  <c r="BB27" i="11"/>
  <c r="BF31" i="11"/>
  <c r="AY24" i="11"/>
  <c r="BC28" i="11"/>
  <c r="BG32" i="11"/>
  <c r="BJ35" i="11"/>
  <c r="BN39" i="11"/>
  <c r="BR43" i="11"/>
  <c r="BV47" i="11"/>
  <c r="BM38" i="11"/>
  <c r="BQ42" i="11"/>
  <c r="BU46" i="11"/>
  <c r="AW14" i="11"/>
  <c r="AZ17" i="11"/>
  <c r="AY16" i="11"/>
  <c r="BC20" i="11"/>
  <c r="BD21" i="11"/>
  <c r="BH25" i="11"/>
  <c r="BL29" i="11"/>
  <c r="BP33" i="11"/>
  <c r="BG24" i="11"/>
  <c r="BK28" i="11"/>
  <c r="BO32" i="11"/>
  <c r="BR35" i="11"/>
  <c r="BV39" i="11"/>
  <c r="BU38" i="11"/>
  <c r="BE14" i="11"/>
  <c r="BH17" i="11"/>
  <c r="BI18" i="11"/>
  <c r="BJ19" i="11"/>
  <c r="BN23" i="11"/>
  <c r="BR27" i="11"/>
  <c r="BV31" i="11"/>
  <c r="BM22" i="11"/>
  <c r="BQ26" i="11"/>
  <c r="BU30" i="11"/>
  <c r="BL13" i="11"/>
  <c r="BN15" i="11"/>
  <c r="BP17" i="11"/>
  <c r="BO16" i="11"/>
  <c r="BS20" i="11"/>
  <c r="BT21" i="11"/>
  <c r="BU22" i="11"/>
  <c r="I14" i="11"/>
  <c r="J13" i="11"/>
  <c r="G16" i="11"/>
  <c r="F17" i="11"/>
  <c r="B21" i="11"/>
  <c r="H15" i="11"/>
  <c r="D19" i="11"/>
  <c r="S12" i="11"/>
  <c r="P15" i="11"/>
  <c r="M18" i="11"/>
  <c r="L19" i="11"/>
  <c r="G24" i="11"/>
  <c r="C28" i="11"/>
  <c r="I22" i="11"/>
  <c r="F25" i="11"/>
  <c r="B29" i="11"/>
  <c r="R13" i="11"/>
  <c r="N17" i="11"/>
  <c r="E26" i="11"/>
  <c r="H23" i="11"/>
  <c r="Y14" i="11"/>
  <c r="Z13" i="11"/>
  <c r="W16" i="11"/>
  <c r="V17" i="11"/>
  <c r="R21" i="11"/>
  <c r="M26" i="11"/>
  <c r="I30" i="11"/>
  <c r="E34" i="11"/>
  <c r="Q22" i="11"/>
  <c r="N25" i="11"/>
  <c r="J29" i="11"/>
  <c r="F33" i="11"/>
  <c r="D35" i="11"/>
  <c r="X15" i="11"/>
  <c r="T19" i="11"/>
  <c r="K28" i="11"/>
  <c r="S20" i="11"/>
  <c r="L27" i="11"/>
  <c r="C36" i="11"/>
  <c r="AI12" i="11"/>
  <c r="AF15" i="11"/>
  <c r="AC18" i="11"/>
  <c r="AB19" i="11"/>
  <c r="W24" i="11"/>
  <c r="S28" i="11"/>
  <c r="O32" i="11"/>
  <c r="AA20" i="11"/>
  <c r="X23" i="11"/>
  <c r="T27" i="11"/>
  <c r="P31" i="11"/>
  <c r="K36" i="11"/>
  <c r="G40" i="11"/>
  <c r="C44" i="11"/>
  <c r="J37" i="11"/>
  <c r="F41" i="11"/>
  <c r="B45" i="11"/>
  <c r="AH13" i="11"/>
  <c r="AD17" i="11"/>
  <c r="U26" i="11"/>
  <c r="M34" i="11"/>
  <c r="V25" i="11"/>
  <c r="N33" i="11"/>
  <c r="E42" i="11"/>
  <c r="H39" i="11"/>
  <c r="AT14" i="11"/>
  <c r="AX18" i="11"/>
  <c r="BA21" i="11"/>
  <c r="AU15" i="11"/>
  <c r="BB22" i="11"/>
  <c r="BF26" i="11"/>
  <c r="BJ30" i="11"/>
  <c r="BN34" i="11"/>
  <c r="BP36" i="11"/>
  <c r="BT40" i="11"/>
  <c r="BC23" i="11"/>
  <c r="BI29" i="11"/>
  <c r="BG27" i="11"/>
  <c r="BO35" i="11"/>
  <c r="BS39" i="11"/>
  <c r="AR12" i="11"/>
  <c r="AY19" i="11"/>
  <c r="AZ20" i="11"/>
  <c r="BH28" i="11"/>
  <c r="AW17" i="11"/>
  <c r="BV42" i="11"/>
  <c r="BM33" i="11"/>
  <c r="BQ37" i="11"/>
  <c r="BB14" i="11"/>
  <c r="BF18" i="11"/>
  <c r="BG19" i="11"/>
  <c r="BC15" i="11"/>
  <c r="BJ22" i="11"/>
  <c r="BN26" i="11"/>
  <c r="BR30" i="11"/>
  <c r="BV34" i="11"/>
  <c r="BK23" i="11"/>
  <c r="BQ29" i="11"/>
  <c r="BO27" i="11"/>
  <c r="BD16" i="11"/>
  <c r="BI21" i="11"/>
  <c r="BL24" i="11"/>
  <c r="BT32" i="11"/>
  <c r="BM25" i="11"/>
  <c r="BS31" i="11"/>
  <c r="BJ14" i="11"/>
  <c r="BN18" i="11"/>
  <c r="BQ21" i="11"/>
  <c r="BP20" i="11"/>
  <c r="BT24" i="11"/>
  <c r="BM17" i="11"/>
  <c r="BS23" i="11"/>
  <c r="BH12" i="11"/>
  <c r="BO19" i="11"/>
  <c r="BR22" i="11"/>
  <c r="BI13" i="11"/>
  <c r="BT16" i="11"/>
  <c r="BU17" i="11"/>
  <c r="BP12" i="11"/>
  <c r="BM12" i="11"/>
  <c r="BO14" i="11"/>
  <c r="BT19" i="11"/>
  <c r="BR17" i="11"/>
  <c r="AF13" i="11"/>
  <c r="AC16" i="11"/>
  <c r="AD15" i="11"/>
  <c r="AB17" i="11"/>
  <c r="W22" i="11"/>
  <c r="S26" i="11"/>
  <c r="AP12" i="11"/>
  <c r="AR14" i="11"/>
  <c r="AT16" i="11"/>
  <c r="AU17" i="11"/>
  <c r="AY21" i="11"/>
  <c r="BD26" i="11"/>
  <c r="BH30" i="11"/>
  <c r="BL34" i="11"/>
  <c r="AZ22" i="11"/>
  <c r="BC25" i="11"/>
  <c r="BG29" i="11"/>
  <c r="BK33" i="11"/>
  <c r="BP38" i="11"/>
  <c r="BT42" i="11"/>
  <c r="BM35" i="11"/>
  <c r="BQ39" i="11"/>
  <c r="BU43" i="11"/>
  <c r="AX12" i="11"/>
  <c r="AZ14" i="11"/>
  <c r="BD18" i="11"/>
  <c r="BC17" i="11"/>
  <c r="BG21" i="11"/>
  <c r="BJ24" i="11"/>
  <c r="BN28" i="11"/>
  <c r="BR32" i="11"/>
  <c r="BI23" i="11"/>
  <c r="BM27" i="11"/>
  <c r="BQ31" i="11"/>
  <c r="BT34" i="11"/>
  <c r="BU35" i="11"/>
  <c r="BF12" i="11"/>
  <c r="BH14" i="11"/>
  <c r="BL18" i="11"/>
  <c r="BK17" i="11"/>
  <c r="BO21" i="11"/>
  <c r="BR24" i="11"/>
  <c r="BV28" i="11"/>
  <c r="BQ23" i="11"/>
  <c r="BU27" i="11"/>
  <c r="BN12" i="11"/>
  <c r="BP14" i="11"/>
  <c r="BT18" i="11"/>
  <c r="BS17" i="11"/>
  <c r="BV20" i="11"/>
  <c r="B22" i="11"/>
  <c r="F18" i="11"/>
  <c r="E19" i="11"/>
  <c r="I15" i="11"/>
  <c r="D28" i="11"/>
  <c r="H24" i="11"/>
  <c r="E27" i="11"/>
  <c r="I23" i="11"/>
  <c r="J22" i="11"/>
  <c r="N18" i="11"/>
  <c r="M19" i="11"/>
  <c r="Q15" i="11"/>
  <c r="D36" i="11"/>
  <c r="E35" i="11"/>
  <c r="H32" i="11"/>
  <c r="L28" i="11"/>
  <c r="P24" i="11"/>
  <c r="I31" i="11"/>
  <c r="M27" i="11"/>
  <c r="Q23" i="11"/>
  <c r="R22" i="11"/>
  <c r="V18" i="11"/>
  <c r="U19" i="11"/>
  <c r="Y15" i="11"/>
  <c r="D44" i="11"/>
  <c r="H40" i="11"/>
  <c r="L36" i="11"/>
  <c r="E43" i="11"/>
  <c r="I39" i="11"/>
  <c r="M35" i="11"/>
  <c r="P32" i="11"/>
  <c r="T28" i="11"/>
  <c r="X24" i="11"/>
  <c r="Q31" i="11"/>
  <c r="U27" i="11"/>
  <c r="Y23" i="11"/>
  <c r="Z22" i="11"/>
  <c r="AD18" i="11"/>
  <c r="AC19" i="11"/>
  <c r="AH14" i="11"/>
  <c r="BU40" i="11"/>
  <c r="BQ36" i="11"/>
  <c r="BM32" i="11"/>
  <c r="BI28" i="11"/>
  <c r="BE24" i="11"/>
  <c r="BB21" i="11"/>
  <c r="BT39" i="11"/>
  <c r="BP35" i="11"/>
  <c r="AY18" i="11"/>
  <c r="BN33" i="11"/>
  <c r="BJ29" i="11"/>
  <c r="BF25" i="11"/>
  <c r="BA20" i="11"/>
  <c r="AX17" i="11"/>
  <c r="BU32" i="11"/>
  <c r="BQ28" i="11"/>
  <c r="BM24" i="11"/>
  <c r="BJ21" i="11"/>
  <c r="BE16" i="11"/>
  <c r="BV33" i="11"/>
  <c r="BR29" i="11"/>
  <c r="BN25" i="11"/>
  <c r="BI20" i="11"/>
  <c r="BF17" i="11"/>
  <c r="BU24" i="11"/>
  <c r="BR21" i="11"/>
  <c r="BO18" i="11"/>
  <c r="BV25" i="11"/>
  <c r="BQ20" i="11"/>
  <c r="BN17" i="11"/>
  <c r="B19" i="11"/>
  <c r="F15" i="11"/>
  <c r="E16" i="11"/>
  <c r="D25" i="11"/>
  <c r="F23" i="11"/>
  <c r="C26" i="11"/>
  <c r="G22" i="11"/>
  <c r="L17" i="11"/>
  <c r="N15" i="11"/>
  <c r="M16" i="11"/>
  <c r="B35" i="11"/>
  <c r="H29" i="11"/>
  <c r="F31" i="11"/>
  <c r="N23" i="11"/>
  <c r="C34" i="11"/>
  <c r="G30" i="11"/>
  <c r="K26" i="11"/>
  <c r="O22" i="11"/>
  <c r="T17" i="11"/>
  <c r="V15" i="11"/>
  <c r="U16" i="11"/>
  <c r="B43" i="11"/>
  <c r="F39" i="11"/>
  <c r="J35" i="11"/>
  <c r="P29" i="11"/>
  <c r="N31" i="11"/>
  <c r="V23" i="11"/>
  <c r="E40" i="11"/>
  <c r="I36" i="11"/>
  <c r="K34" i="11"/>
  <c r="O30" i="11"/>
  <c r="U24" i="11"/>
  <c r="X21" i="11"/>
  <c r="AE14" i="11"/>
  <c r="BS41" i="11"/>
  <c r="BV44" i="11"/>
  <c r="BN36" i="11"/>
  <c r="BE27" i="11"/>
  <c r="AX20" i="11"/>
  <c r="BF28" i="11"/>
  <c r="AW19" i="11"/>
  <c r="AS15" i="11"/>
  <c r="BS33" i="11"/>
  <c r="BK25" i="11"/>
  <c r="BP30" i="11"/>
  <c r="BH22" i="11"/>
  <c r="BA15" i="11"/>
  <c r="AY13" i="11"/>
  <c r="BS25" i="11"/>
  <c r="BT26" i="11"/>
  <c r="BM19" i="11"/>
  <c r="BJ16" i="11"/>
  <c r="BQ15" i="11"/>
  <c r="BO13" i="11"/>
  <c r="E21" i="11"/>
  <c r="D22" i="11"/>
  <c r="I17" i="11"/>
  <c r="H26" i="11"/>
  <c r="R16" i="11"/>
  <c r="G27" i="11"/>
  <c r="N20" i="11"/>
  <c r="U13" i="11"/>
  <c r="D38" i="11"/>
  <c r="L30" i="11"/>
  <c r="U21" i="11"/>
  <c r="X18" i="11"/>
  <c r="M29" i="11"/>
  <c r="T22" i="11"/>
  <c r="Y17" i="11"/>
  <c r="BO40" i="11"/>
  <c r="BT45" i="11"/>
  <c r="BL37" i="11"/>
  <c r="BE30" i="11"/>
  <c r="BH33" i="11"/>
  <c r="AZ25" i="11"/>
  <c r="AW22" i="11"/>
  <c r="AT19" i="11"/>
  <c r="AN13" i="11"/>
  <c r="BT37" i="11"/>
  <c r="BM30" i="11"/>
  <c r="BE22" i="11"/>
  <c r="BJ27" i="11"/>
  <c r="BB19" i="11"/>
  <c r="AU12" i="11"/>
  <c r="AV13" i="11"/>
  <c r="BO24" i="11"/>
  <c r="BT29" i="11"/>
  <c r="BL21" i="11"/>
  <c r="BG16" i="11"/>
  <c r="BD13" i="11"/>
  <c r="BR19" i="11"/>
  <c r="BK12" i="11"/>
  <c r="E18" i="11"/>
  <c r="K20" i="11"/>
  <c r="O16" i="11"/>
  <c r="H31" i="11"/>
  <c r="G32" i="11"/>
  <c r="U18" i="11"/>
  <c r="L35" i="11"/>
  <c r="R29" i="11"/>
  <c r="Q30" i="11"/>
  <c r="AE16" i="11"/>
  <c r="BK31" i="11"/>
  <c r="BR38" i="11"/>
  <c r="BD24" i="11"/>
  <c r="AV16" i="11"/>
  <c r="BU33" i="11"/>
  <c r="BP28" i="11"/>
  <c r="BA13" i="11"/>
  <c r="BV26" i="11"/>
  <c r="BL16" i="11"/>
  <c r="BS18" i="11"/>
  <c r="D15" i="11"/>
  <c r="F13" i="11"/>
  <c r="G12" i="11"/>
  <c r="L15" i="11"/>
  <c r="I18" i="11"/>
  <c r="J17" i="11"/>
  <c r="F21" i="11"/>
  <c r="D23" i="11"/>
  <c r="N13" i="11"/>
  <c r="E22" i="11"/>
  <c r="T15" i="11"/>
  <c r="Q18" i="11"/>
  <c r="R17" i="11"/>
  <c r="N21" i="11"/>
  <c r="I26" i="11"/>
  <c r="E30" i="11"/>
  <c r="L23" i="11"/>
  <c r="H27" i="11"/>
  <c r="D31" i="11"/>
  <c r="W12" i="11"/>
  <c r="M22" i="11"/>
  <c r="AB15" i="11"/>
  <c r="Y18" i="11"/>
  <c r="Z17" i="11"/>
  <c r="V21" i="11"/>
  <c r="S24" i="11"/>
  <c r="O28" i="11"/>
  <c r="K32" i="11"/>
  <c r="T23" i="11"/>
  <c r="P27" i="11"/>
  <c r="L31" i="11"/>
  <c r="G36" i="11"/>
  <c r="C40" i="11"/>
  <c r="U22" i="11"/>
  <c r="F37" i="11"/>
  <c r="B41" i="11"/>
  <c r="AN12" i="11"/>
  <c r="AO13" i="11"/>
  <c r="AO49" i="11" s="1"/>
  <c r="AT18" i="11"/>
  <c r="AW21" i="11"/>
  <c r="AV20" i="11"/>
  <c r="AZ24" i="11"/>
  <c r="BD28" i="11"/>
  <c r="BH32" i="11"/>
  <c r="BL36" i="11"/>
  <c r="BP40" i="11"/>
  <c r="BT44" i="11"/>
  <c r="AU19" i="11"/>
  <c r="BC27" i="11"/>
  <c r="BA25" i="11"/>
  <c r="BI33" i="11"/>
  <c r="BM37" i="11"/>
  <c r="BQ41" i="11"/>
  <c r="BU45" i="11"/>
  <c r="AV12" i="11"/>
  <c r="AW13" i="11"/>
  <c r="BB18" i="11"/>
  <c r="BE21" i="11"/>
  <c r="BD20" i="11"/>
  <c r="BH24" i="11"/>
  <c r="BL28" i="11"/>
  <c r="BP32" i="11"/>
  <c r="AY15" i="11"/>
  <c r="BV38" i="11"/>
  <c r="BK27" i="11"/>
  <c r="BI25" i="11"/>
  <c r="BQ33" i="11"/>
  <c r="BU37" i="11"/>
  <c r="BD12" i="11"/>
  <c r="BE13" i="11"/>
  <c r="BJ18" i="11"/>
  <c r="BM21" i="11"/>
  <c r="BL20" i="11"/>
  <c r="BP24" i="11"/>
  <c r="BT28" i="11"/>
  <c r="BG15" i="11"/>
  <c r="BS27" i="11"/>
  <c r="BU29" i="11"/>
  <c r="BL12" i="11"/>
  <c r="BM13" i="11"/>
  <c r="BR18" i="11"/>
  <c r="BP16" i="11"/>
  <c r="BU21" i="11"/>
  <c r="BT20" i="11"/>
  <c r="BO15" i="11"/>
  <c r="BT12" i="11"/>
  <c r="BU13" i="11"/>
  <c r="BV14" i="11"/>
  <c r="BR14" i="11"/>
  <c r="BV18" i="11"/>
  <c r="BS15" i="11"/>
  <c r="BN13" i="11"/>
  <c r="BP15" i="11"/>
  <c r="BU20" i="11"/>
  <c r="BQ16" i="11"/>
  <c r="BV21" i="11"/>
  <c r="AF49" i="11"/>
  <c r="F12" i="11"/>
  <c r="E13" i="11"/>
  <c r="C15" i="11"/>
  <c r="D14" i="11"/>
  <c r="B16" i="11"/>
  <c r="AG49" i="11"/>
  <c r="AI49" i="11" l="1"/>
  <c r="AY49" i="11"/>
  <c r="AX49" i="11"/>
  <c r="AR49" i="11"/>
  <c r="BB49" i="11"/>
  <c r="Z49" i="11"/>
  <c r="AT49" i="11"/>
  <c r="BU49" i="11"/>
  <c r="BT49" i="11"/>
  <c r="BM49" i="11"/>
  <c r="BG49" i="11"/>
  <c r="BE49" i="11"/>
  <c r="AW49" i="11"/>
  <c r="P49" i="11"/>
  <c r="AB49" i="11"/>
  <c r="W49" i="11"/>
  <c r="L49" i="11"/>
  <c r="BS49" i="11"/>
  <c r="AV49" i="11"/>
  <c r="R49" i="11"/>
  <c r="BK49" i="11"/>
  <c r="BD49" i="11"/>
  <c r="AN49" i="11"/>
  <c r="U49" i="11"/>
  <c r="M49" i="11"/>
  <c r="AH49" i="11"/>
  <c r="N49" i="11"/>
  <c r="BL49" i="11"/>
  <c r="AP49" i="11"/>
  <c r="AA49" i="11"/>
  <c r="T49" i="11"/>
  <c r="K49" i="11"/>
  <c r="BC49" i="11"/>
  <c r="BA49" i="11"/>
  <c r="BN49" i="11"/>
  <c r="BR49" i="11"/>
  <c r="J49" i="11"/>
  <c r="BH49" i="11"/>
  <c r="AD49" i="11"/>
  <c r="BI49" i="11"/>
  <c r="O49" i="11"/>
  <c r="AS49" i="11"/>
  <c r="AC49" i="11"/>
  <c r="BJ49" i="11"/>
  <c r="Y49" i="11"/>
  <c r="Q49" i="11"/>
  <c r="BP49" i="11"/>
  <c r="G49" i="11"/>
  <c r="H49" i="11"/>
  <c r="V49" i="11"/>
  <c r="BV49" i="11"/>
  <c r="AU49" i="11"/>
  <c r="BO49" i="11"/>
  <c r="AE49" i="11"/>
  <c r="BF49" i="11"/>
  <c r="I49" i="11"/>
  <c r="BQ49" i="11"/>
  <c r="AZ49" i="11"/>
  <c r="X49" i="11"/>
  <c r="S49" i="11"/>
  <c r="D49" i="11"/>
  <c r="E49" i="11"/>
  <c r="B49" i="11"/>
  <c r="C49" i="11"/>
  <c r="F49" i="11"/>
  <c r="C6" i="8" l="1"/>
  <c r="F6" i="8" s="1"/>
  <c r="F8" i="8" s="1"/>
  <c r="F9" i="8" s="1"/>
  <c r="F10" i="8" s="1"/>
</calcChain>
</file>

<file path=xl/sharedStrings.xml><?xml version="1.0" encoding="utf-8"?>
<sst xmlns="http://schemas.openxmlformats.org/spreadsheetml/2006/main" count="495" uniqueCount="133">
  <si>
    <t>Larghezza effettiva (m)</t>
  </si>
  <si>
    <t>Altezza effettiva (m)</t>
  </si>
  <si>
    <t>Efficienza del convogliatore (0% - 100%)</t>
  </si>
  <si>
    <t>Tempo di sosta (h)</t>
  </si>
  <si>
    <t>Sezione (m^2)</t>
  </si>
  <si>
    <t>Densità dell'aria (kg/m^3)</t>
  </si>
  <si>
    <t>Direzione del vento</t>
  </si>
  <si>
    <t>Energia eolica - vento anteriore</t>
  </si>
  <si>
    <t>Efficienza del generatore (0% - 100%</t>
  </si>
  <si>
    <t>Valore</t>
  </si>
  <si>
    <t>Descrizione</t>
  </si>
  <si>
    <t>Input</t>
  </si>
  <si>
    <t>Output</t>
  </si>
  <si>
    <t>Efficienza della ventola (0% - 100%)</t>
  </si>
  <si>
    <t>Efficienza complessiva di trasformazione</t>
  </si>
  <si>
    <t>Efficienza batteria</t>
  </si>
  <si>
    <t>Efficienza circuito elettrico</t>
  </si>
  <si>
    <t>Energia prodotta nell'intera sosta (Wh)</t>
  </si>
  <si>
    <t>Velocità media del vento in entrata (m/s)</t>
  </si>
  <si>
    <t>Portata volumetrica media ponderata (m^3/s)</t>
  </si>
  <si>
    <t>Portata massica media ponderata (kg/s)</t>
  </si>
  <si>
    <t>Potenza cinetica in entrata (W)</t>
  </si>
  <si>
    <t>Potenza cinetica in uscita (W)</t>
  </si>
  <si>
    <t>Efficienza regolatore di carica</t>
  </si>
  <si>
    <t>-180</t>
  </si>
  <si>
    <t>-175</t>
  </si>
  <si>
    <t>-170</t>
  </si>
  <si>
    <t>-165</t>
  </si>
  <si>
    <t>-160</t>
  </si>
  <si>
    <t>-155</t>
  </si>
  <si>
    <t>-150</t>
  </si>
  <si>
    <t>-145</t>
  </si>
  <si>
    <t>-140</t>
  </si>
  <si>
    <t>-135</t>
  </si>
  <si>
    <t>-130</t>
  </si>
  <si>
    <t>-125</t>
  </si>
  <si>
    <t>-120</t>
  </si>
  <si>
    <t>-115</t>
  </si>
  <si>
    <t>-110</t>
  </si>
  <si>
    <t>-105</t>
  </si>
  <si>
    <t>-100</t>
  </si>
  <si>
    <t>-95</t>
  </si>
  <si>
    <t>-90</t>
  </si>
  <si>
    <t>-85</t>
  </si>
  <si>
    <t>-80</t>
  </si>
  <si>
    <t>-75</t>
  </si>
  <si>
    <t>-70</t>
  </si>
  <si>
    <t>-65</t>
  </si>
  <si>
    <t>-60</t>
  </si>
  <si>
    <t>-55</t>
  </si>
  <si>
    <t>-50</t>
  </si>
  <si>
    <t>-45</t>
  </si>
  <si>
    <t>-40</t>
  </si>
  <si>
    <t>-35</t>
  </si>
  <si>
    <t>-30</t>
  </si>
  <si>
    <t>-25</t>
  </si>
  <si>
    <t>-20</t>
  </si>
  <si>
    <t>-15</t>
  </si>
  <si>
    <t>-10</t>
  </si>
  <si>
    <t>-5</t>
  </si>
  <si>
    <t>0</t>
  </si>
  <si>
    <t>5</t>
  </si>
  <si>
    <t>10</t>
  </si>
  <si>
    <t>15</t>
  </si>
  <si>
    <t>20</t>
  </si>
  <si>
    <t>25</t>
  </si>
  <si>
    <t>30</t>
  </si>
  <si>
    <t>35</t>
  </si>
  <si>
    <t>40</t>
  </si>
  <si>
    <t>45</t>
  </si>
  <si>
    <t>50</t>
  </si>
  <si>
    <t>55</t>
  </si>
  <si>
    <t>60</t>
  </si>
  <si>
    <t>65</t>
  </si>
  <si>
    <t>70</t>
  </si>
  <si>
    <t>75</t>
  </si>
  <si>
    <t>80</t>
  </si>
  <si>
    <t>85</t>
  </si>
  <si>
    <t>90</t>
  </si>
  <si>
    <t>95</t>
  </si>
  <si>
    <t>100</t>
  </si>
  <si>
    <t>105</t>
  </si>
  <si>
    <t>110</t>
  </si>
  <si>
    <t>115</t>
  </si>
  <si>
    <t>120</t>
  </si>
  <si>
    <t>125</t>
  </si>
  <si>
    <t>130</t>
  </si>
  <si>
    <t>135</t>
  </si>
  <si>
    <t>140</t>
  </si>
  <si>
    <t>145</t>
  </si>
  <si>
    <t>150</t>
  </si>
  <si>
    <t>155</t>
  </si>
  <si>
    <t>160</t>
  </si>
  <si>
    <t>165</t>
  </si>
  <si>
    <t>170</t>
  </si>
  <si>
    <t>175</t>
  </si>
  <si>
    <t>180</t>
  </si>
  <si>
    <t>Eolico frontale (Wh)</t>
  </si>
  <si>
    <t>Eolico complessivo (Wh)</t>
  </si>
  <si>
    <t>Autonomia quadriciclo</t>
  </si>
  <si>
    <t>Energia mediamente prodotta (Wh)</t>
  </si>
  <si>
    <t>Energia mediamente disponibile (Wh)</t>
  </si>
  <si>
    <t>Conversione Kw - CV</t>
  </si>
  <si>
    <t>Energia mediamente disponibile (CVh)</t>
  </si>
  <si>
    <t>Percorrenza (Km/CVh)</t>
  </si>
  <si>
    <t>Autonomia media (Km)</t>
  </si>
  <si>
    <t>Efficienza motore elettrico</t>
  </si>
  <si>
    <t>Efficienza complessiva</t>
  </si>
  <si>
    <t>Energia eolica - vento laterale</t>
  </si>
  <si>
    <t>Numero di ruote per lato</t>
  </si>
  <si>
    <t>Eolico laterale (Wh)</t>
  </si>
  <si>
    <t>Fotovoltaico 1KwP, 35° (Wh)</t>
  </si>
  <si>
    <t>Direzione del sole</t>
  </si>
  <si>
    <t>Max</t>
  </si>
  <si>
    <t>Sole</t>
  </si>
  <si>
    <t>Direzione del vento rispetto al sole</t>
  </si>
  <si>
    <t>Vento</t>
  </si>
  <si>
    <t>Fotovoltaico 1KwP, 51° (Wh)</t>
  </si>
  <si>
    <t>Fotovoltaico 1KwP, 14° (Wh)</t>
  </si>
  <si>
    <t>Fotovoltaico 1KwP, 12° (Wh)</t>
  </si>
  <si>
    <t>Fotovoltaico 1KwP, 25° (Wh)</t>
  </si>
  <si>
    <t>Fotovoltaico 1KwP, 31° (Wh)</t>
  </si>
  <si>
    <t>Fotovoltaico 1KwP, 55° (Wh)</t>
  </si>
  <si>
    <t>Tot</t>
  </si>
  <si>
    <t>KwP/m^2</t>
  </si>
  <si>
    <t>Superficie (m^2)</t>
  </si>
  <si>
    <t>Energia eolica - vento posteriore superiore</t>
  </si>
  <si>
    <t>Energia eolica - vento posteriore inferiore</t>
  </si>
  <si>
    <t>Diametro elica interna alla ruota (m)</t>
  </si>
  <si>
    <t>Eolico posteriore sup (Wh)</t>
  </si>
  <si>
    <t>Eolico posteriore inf (Wh)</t>
  </si>
  <si>
    <t>Fotovoltaico 1KwP, 35° (Wh) fs</t>
  </si>
  <si>
    <t>Coeff. Ombra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</si>
</sst>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"/>
    <numFmt numFmtId="166" formatCode="0.000"/>
    <numFmt numFmtId="167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1" fontId="0" fillId="2" borderId="0" xfId="0" applyNumberFormat="1" applyFill="1"/>
    <xf numFmtId="9" fontId="0" fillId="2" borderId="0" xfId="1" applyFont="1" applyFill="1"/>
    <xf numFmtId="0" fontId="0" fillId="3" borderId="0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9" fontId="0" fillId="3" borderId="1" xfId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vertical="center"/>
    </xf>
    <xf numFmtId="165" fontId="0" fillId="4" borderId="1" xfId="0" applyNumberFormat="1" applyFill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165" fontId="4" fillId="4" borderId="1" xfId="0" applyNumberFormat="1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65" fontId="0" fillId="0" borderId="0" xfId="0" applyNumberFormat="1"/>
    <xf numFmtId="9" fontId="0" fillId="3" borderId="1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2" fontId="0" fillId="4" borderId="1" xfId="1" applyNumberFormat="1" applyFont="1" applyFill="1" applyBorder="1" applyAlignment="1">
      <alignment horizontal="center" vertical="center"/>
    </xf>
    <xf numFmtId="0" fontId="0" fillId="3" borderId="1" xfId="1" applyNumberFormat="1" applyFont="1" applyFill="1" applyBorder="1" applyAlignment="1">
      <alignment horizontal="center" vertical="center"/>
    </xf>
    <xf numFmtId="9" fontId="4" fillId="4" borderId="1" xfId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5" fillId="6" borderId="7" xfId="0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0" fillId="7" borderId="7" xfId="0" applyFont="1" applyFill="1" applyBorder="1"/>
    <xf numFmtId="1" fontId="0" fillId="7" borderId="8" xfId="0" applyNumberFormat="1" applyFont="1" applyFill="1" applyBorder="1"/>
    <xf numFmtId="1" fontId="0" fillId="7" borderId="9" xfId="0" applyNumberFormat="1" applyFont="1" applyFill="1" applyBorder="1"/>
    <xf numFmtId="0" fontId="0" fillId="0" borderId="7" xfId="0" applyFont="1" applyBorder="1"/>
    <xf numFmtId="1" fontId="0" fillId="0" borderId="8" xfId="0" applyNumberFormat="1" applyFont="1" applyBorder="1"/>
    <xf numFmtId="1" fontId="0" fillId="0" borderId="9" xfId="0" applyNumberFormat="1" applyFont="1" applyBorder="1"/>
    <xf numFmtId="1" fontId="0" fillId="0" borderId="0" xfId="0" applyNumberFormat="1"/>
    <xf numFmtId="1" fontId="0" fillId="3" borderId="1" xfId="0" applyNumberFormat="1" applyFill="1" applyBorder="1" applyAlignment="1">
      <alignment horizontal="center" vertical="center"/>
    </xf>
    <xf numFmtId="0" fontId="0" fillId="0" borderId="0" xfId="0" applyFill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1" fontId="0" fillId="0" borderId="0" xfId="0" applyNumberFormat="1" applyFill="1"/>
    <xf numFmtId="1" fontId="0" fillId="0" borderId="7" xfId="0" applyNumberFormat="1" applyFont="1" applyFill="1" applyBorder="1"/>
    <xf numFmtId="1" fontId="0" fillId="0" borderId="8" xfId="0" applyNumberFormat="1" applyFont="1" applyFill="1" applyBorder="1"/>
    <xf numFmtId="1" fontId="0" fillId="0" borderId="9" xfId="0" applyNumberFormat="1" applyFont="1" applyFill="1" applyBorder="1"/>
    <xf numFmtId="166" fontId="0" fillId="0" borderId="0" xfId="0" applyNumberFormat="1" applyFill="1"/>
    <xf numFmtId="167" fontId="0" fillId="0" borderId="0" xfId="0" applyNumberFormat="1" applyFill="1"/>
    <xf numFmtId="166" fontId="0" fillId="4" borderId="1" xfId="0" applyNumberFormat="1" applyFill="1" applyBorder="1" applyAlignment="1">
      <alignment horizontal="center" vertical="center"/>
    </xf>
    <xf numFmtId="0" fontId="0" fillId="0" borderId="8" xfId="0" applyFont="1" applyBorder="1"/>
    <xf numFmtId="1" fontId="0" fillId="0" borderId="7" xfId="0" applyNumberFormat="1" applyFont="1" applyBorder="1"/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</cellXfs>
  <cellStyles count="2">
    <cellStyle name="Normale" xfId="0" builtinId="0"/>
    <cellStyle name="Percentuale" xfId="1" builtinId="5"/>
  </cellStyles>
  <dxfs count="340">
    <dxf>
      <numFmt numFmtId="166" formatCode="0.000"/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theme="4" tint="0.79998168889431442"/>
          <bgColor auto="1"/>
        </patternFill>
      </fill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theme="4"/>
          <bgColor auto="1"/>
        </patternFill>
      </fill>
    </dxf>
    <dxf>
      <numFmt numFmtId="166" formatCode="0.000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numFmt numFmtId="166" formatCode="0.000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numFmt numFmtId="166" formatCode="0.000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numFmt numFmtId="166" formatCode="0.000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66" formatCode="0.000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Potenza</a:t>
            </a:r>
            <a:r>
              <a:rPr lang="it-IT" baseline="0"/>
              <a:t> generata in funzione dell'angolo al vento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'Eolico riepilogo'!$A$3</c:f>
              <c:strCache>
                <c:ptCount val="1"/>
                <c:pt idx="0">
                  <c:v>Eolico frontale (Wh)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'Eolico riepilogo'!$B$2:$BV$2</c:f>
              <c:strCache>
                <c:ptCount val="73"/>
                <c:pt idx="0">
                  <c:v>-180</c:v>
                </c:pt>
                <c:pt idx="1">
                  <c:v>-175</c:v>
                </c:pt>
                <c:pt idx="2">
                  <c:v>-170</c:v>
                </c:pt>
                <c:pt idx="3">
                  <c:v>-165</c:v>
                </c:pt>
                <c:pt idx="4">
                  <c:v>-160</c:v>
                </c:pt>
                <c:pt idx="5">
                  <c:v>-155</c:v>
                </c:pt>
                <c:pt idx="6">
                  <c:v>-150</c:v>
                </c:pt>
                <c:pt idx="7">
                  <c:v>-145</c:v>
                </c:pt>
                <c:pt idx="8">
                  <c:v>-140</c:v>
                </c:pt>
                <c:pt idx="9">
                  <c:v>-135</c:v>
                </c:pt>
                <c:pt idx="10">
                  <c:v>-130</c:v>
                </c:pt>
                <c:pt idx="11">
                  <c:v>-125</c:v>
                </c:pt>
                <c:pt idx="12">
                  <c:v>-120</c:v>
                </c:pt>
                <c:pt idx="13">
                  <c:v>-115</c:v>
                </c:pt>
                <c:pt idx="14">
                  <c:v>-110</c:v>
                </c:pt>
                <c:pt idx="15">
                  <c:v>-105</c:v>
                </c:pt>
                <c:pt idx="16">
                  <c:v>-100</c:v>
                </c:pt>
                <c:pt idx="17">
                  <c:v>-95</c:v>
                </c:pt>
                <c:pt idx="18">
                  <c:v>-90</c:v>
                </c:pt>
                <c:pt idx="19">
                  <c:v>-85</c:v>
                </c:pt>
                <c:pt idx="20">
                  <c:v>-80</c:v>
                </c:pt>
                <c:pt idx="21">
                  <c:v>-75</c:v>
                </c:pt>
                <c:pt idx="22">
                  <c:v>-70</c:v>
                </c:pt>
                <c:pt idx="23">
                  <c:v>-65</c:v>
                </c:pt>
                <c:pt idx="24">
                  <c:v>-60</c:v>
                </c:pt>
                <c:pt idx="25">
                  <c:v>-55</c:v>
                </c:pt>
                <c:pt idx="26">
                  <c:v>-50</c:v>
                </c:pt>
                <c:pt idx="27">
                  <c:v>-45</c:v>
                </c:pt>
                <c:pt idx="28">
                  <c:v>-40</c:v>
                </c:pt>
                <c:pt idx="29">
                  <c:v>-35</c:v>
                </c:pt>
                <c:pt idx="30">
                  <c:v>-30</c:v>
                </c:pt>
                <c:pt idx="31">
                  <c:v>-25</c:v>
                </c:pt>
                <c:pt idx="32">
                  <c:v>-20</c:v>
                </c:pt>
                <c:pt idx="33">
                  <c:v>-15</c:v>
                </c:pt>
                <c:pt idx="34">
                  <c:v>-10</c:v>
                </c:pt>
                <c:pt idx="35">
                  <c:v>-5</c:v>
                </c:pt>
                <c:pt idx="36">
                  <c:v>0</c:v>
                </c:pt>
                <c:pt idx="37">
                  <c:v>5</c:v>
                </c:pt>
                <c:pt idx="38">
                  <c:v>10</c:v>
                </c:pt>
                <c:pt idx="39">
                  <c:v>15</c:v>
                </c:pt>
                <c:pt idx="40">
                  <c:v>20</c:v>
                </c:pt>
                <c:pt idx="41">
                  <c:v>25</c:v>
                </c:pt>
                <c:pt idx="42">
                  <c:v>30</c:v>
                </c:pt>
                <c:pt idx="43">
                  <c:v>35</c:v>
                </c:pt>
                <c:pt idx="44">
                  <c:v>40</c:v>
                </c:pt>
                <c:pt idx="45">
                  <c:v>45</c:v>
                </c:pt>
                <c:pt idx="46">
                  <c:v>50</c:v>
                </c:pt>
                <c:pt idx="47">
                  <c:v>55</c:v>
                </c:pt>
                <c:pt idx="48">
                  <c:v>60</c:v>
                </c:pt>
                <c:pt idx="49">
                  <c:v>65</c:v>
                </c:pt>
                <c:pt idx="50">
                  <c:v>70</c:v>
                </c:pt>
                <c:pt idx="51">
                  <c:v>75</c:v>
                </c:pt>
                <c:pt idx="52">
                  <c:v>80</c:v>
                </c:pt>
                <c:pt idx="53">
                  <c:v>85</c:v>
                </c:pt>
                <c:pt idx="54">
                  <c:v>90</c:v>
                </c:pt>
                <c:pt idx="55">
                  <c:v>95</c:v>
                </c:pt>
                <c:pt idx="56">
                  <c:v>100</c:v>
                </c:pt>
                <c:pt idx="57">
                  <c:v>105</c:v>
                </c:pt>
                <c:pt idx="58">
                  <c:v>110</c:v>
                </c:pt>
                <c:pt idx="59">
                  <c:v>115</c:v>
                </c:pt>
                <c:pt idx="60">
                  <c:v>120</c:v>
                </c:pt>
                <c:pt idx="61">
                  <c:v>125</c:v>
                </c:pt>
                <c:pt idx="62">
                  <c:v>130</c:v>
                </c:pt>
                <c:pt idx="63">
                  <c:v>135</c:v>
                </c:pt>
                <c:pt idx="64">
                  <c:v>140</c:v>
                </c:pt>
                <c:pt idx="65">
                  <c:v>145</c:v>
                </c:pt>
                <c:pt idx="66">
                  <c:v>150</c:v>
                </c:pt>
                <c:pt idx="67">
                  <c:v>155</c:v>
                </c:pt>
                <c:pt idx="68">
                  <c:v>160</c:v>
                </c:pt>
                <c:pt idx="69">
                  <c:v>165</c:v>
                </c:pt>
                <c:pt idx="70">
                  <c:v>170</c:v>
                </c:pt>
                <c:pt idx="71">
                  <c:v>175</c:v>
                </c:pt>
                <c:pt idx="72">
                  <c:v>180</c:v>
                </c:pt>
              </c:strCache>
            </c:strRef>
          </c:cat>
          <c:val>
            <c:numRef>
              <c:f>'Eolico riepilogo'!$B$3:$BV$3</c:f>
              <c:numCache>
                <c:formatCode>0</c:formatCode>
                <c:ptCount val="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4.3086379802966374E-14</c:v>
                </c:pt>
                <c:pt idx="19">
                  <c:v>61.302373912152888</c:v>
                </c:pt>
                <c:pt idx="20">
                  <c:v>122.13819974344899</c:v>
                </c:pt>
                <c:pt idx="21">
                  <c:v>182.04448012563591</c:v>
                </c:pt>
                <c:pt idx="22">
                  <c:v>240.56529209260447</c:v>
                </c:pt>
                <c:pt idx="23">
                  <c:v>297.25525692945331</c:v>
                </c:pt>
                <c:pt idx="24">
                  <c:v>351.68292977343759</c:v>
                </c:pt>
                <c:pt idx="25">
                  <c:v>403.43408316988706</c:v>
                </c:pt>
                <c:pt idx="26">
                  <c:v>452.11485959325398</c:v>
                </c:pt>
                <c:pt idx="27">
                  <c:v>497.35476894070013</c:v>
                </c:pt>
                <c:pt idx="28">
                  <c:v>538.80950818548718</c:v>
                </c:pt>
                <c:pt idx="29">
                  <c:v>576.16358173090657</c:v>
                </c:pt>
                <c:pt idx="30">
                  <c:v>609.1327025222713</c:v>
                </c:pt>
                <c:pt idx="31">
                  <c:v>637.46595564305949</c:v>
                </c:pt>
                <c:pt idx="32">
                  <c:v>660.94770792893621</c:v>
                </c:pt>
                <c:pt idx="33">
                  <c:v>679.3992490663361</c:v>
                </c:pt>
                <c:pt idx="34">
                  <c:v>692.68015168585839</c:v>
                </c:pt>
                <c:pt idx="35">
                  <c:v>700.68934009934026</c:v>
                </c:pt>
                <c:pt idx="36">
                  <c:v>703.36585954687507</c:v>
                </c:pt>
                <c:pt idx="37">
                  <c:v>700.68934009934026</c:v>
                </c:pt>
                <c:pt idx="38">
                  <c:v>692.68015168585839</c:v>
                </c:pt>
                <c:pt idx="39">
                  <c:v>679.3992490663361</c:v>
                </c:pt>
                <c:pt idx="40">
                  <c:v>660.94770792893621</c:v>
                </c:pt>
                <c:pt idx="41">
                  <c:v>637.46595564305949</c:v>
                </c:pt>
                <c:pt idx="42">
                  <c:v>609.1327025222713</c:v>
                </c:pt>
                <c:pt idx="43">
                  <c:v>576.16358173090657</c:v>
                </c:pt>
                <c:pt idx="44">
                  <c:v>538.80950818548718</c:v>
                </c:pt>
                <c:pt idx="45">
                  <c:v>497.35476894070013</c:v>
                </c:pt>
                <c:pt idx="46">
                  <c:v>452.11485959325398</c:v>
                </c:pt>
                <c:pt idx="47">
                  <c:v>403.43408316988706</c:v>
                </c:pt>
                <c:pt idx="48">
                  <c:v>351.68292977343759</c:v>
                </c:pt>
                <c:pt idx="49">
                  <c:v>297.25525692945331</c:v>
                </c:pt>
                <c:pt idx="50">
                  <c:v>240.56529209260447</c:v>
                </c:pt>
                <c:pt idx="51">
                  <c:v>182.04448012563591</c:v>
                </c:pt>
                <c:pt idx="52">
                  <c:v>122.13819974344899</c:v>
                </c:pt>
                <c:pt idx="53">
                  <c:v>61.302373912152888</c:v>
                </c:pt>
                <c:pt idx="54">
                  <c:v>4.3086379802966374E-14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'Eolico riepilogo'!$A$4</c:f>
              <c:strCache>
                <c:ptCount val="1"/>
                <c:pt idx="0">
                  <c:v>Eolico posteriore sup (Wh)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'Eolico riepilogo'!$B$2:$BV$2</c:f>
              <c:strCache>
                <c:ptCount val="73"/>
                <c:pt idx="0">
                  <c:v>-180</c:v>
                </c:pt>
                <c:pt idx="1">
                  <c:v>-175</c:v>
                </c:pt>
                <c:pt idx="2">
                  <c:v>-170</c:v>
                </c:pt>
                <c:pt idx="3">
                  <c:v>-165</c:v>
                </c:pt>
                <c:pt idx="4">
                  <c:v>-160</c:v>
                </c:pt>
                <c:pt idx="5">
                  <c:v>-155</c:v>
                </c:pt>
                <c:pt idx="6">
                  <c:v>-150</c:v>
                </c:pt>
                <c:pt idx="7">
                  <c:v>-145</c:v>
                </c:pt>
                <c:pt idx="8">
                  <c:v>-140</c:v>
                </c:pt>
                <c:pt idx="9">
                  <c:v>-135</c:v>
                </c:pt>
                <c:pt idx="10">
                  <c:v>-130</c:v>
                </c:pt>
                <c:pt idx="11">
                  <c:v>-125</c:v>
                </c:pt>
                <c:pt idx="12">
                  <c:v>-120</c:v>
                </c:pt>
                <c:pt idx="13">
                  <c:v>-115</c:v>
                </c:pt>
                <c:pt idx="14">
                  <c:v>-110</c:v>
                </c:pt>
                <c:pt idx="15">
                  <c:v>-105</c:v>
                </c:pt>
                <c:pt idx="16">
                  <c:v>-100</c:v>
                </c:pt>
                <c:pt idx="17">
                  <c:v>-95</c:v>
                </c:pt>
                <c:pt idx="18">
                  <c:v>-90</c:v>
                </c:pt>
                <c:pt idx="19">
                  <c:v>-85</c:v>
                </c:pt>
                <c:pt idx="20">
                  <c:v>-80</c:v>
                </c:pt>
                <c:pt idx="21">
                  <c:v>-75</c:v>
                </c:pt>
                <c:pt idx="22">
                  <c:v>-70</c:v>
                </c:pt>
                <c:pt idx="23">
                  <c:v>-65</c:v>
                </c:pt>
                <c:pt idx="24">
                  <c:v>-60</c:v>
                </c:pt>
                <c:pt idx="25">
                  <c:v>-55</c:v>
                </c:pt>
                <c:pt idx="26">
                  <c:v>-50</c:v>
                </c:pt>
                <c:pt idx="27">
                  <c:v>-45</c:v>
                </c:pt>
                <c:pt idx="28">
                  <c:v>-40</c:v>
                </c:pt>
                <c:pt idx="29">
                  <c:v>-35</c:v>
                </c:pt>
                <c:pt idx="30">
                  <c:v>-30</c:v>
                </c:pt>
                <c:pt idx="31">
                  <c:v>-25</c:v>
                </c:pt>
                <c:pt idx="32">
                  <c:v>-20</c:v>
                </c:pt>
                <c:pt idx="33">
                  <c:v>-15</c:v>
                </c:pt>
                <c:pt idx="34">
                  <c:v>-10</c:v>
                </c:pt>
                <c:pt idx="35">
                  <c:v>-5</c:v>
                </c:pt>
                <c:pt idx="36">
                  <c:v>0</c:v>
                </c:pt>
                <c:pt idx="37">
                  <c:v>5</c:v>
                </c:pt>
                <c:pt idx="38">
                  <c:v>10</c:v>
                </c:pt>
                <c:pt idx="39">
                  <c:v>15</c:v>
                </c:pt>
                <c:pt idx="40">
                  <c:v>20</c:v>
                </c:pt>
                <c:pt idx="41">
                  <c:v>25</c:v>
                </c:pt>
                <c:pt idx="42">
                  <c:v>30</c:v>
                </c:pt>
                <c:pt idx="43">
                  <c:v>35</c:v>
                </c:pt>
                <c:pt idx="44">
                  <c:v>40</c:v>
                </c:pt>
                <c:pt idx="45">
                  <c:v>45</c:v>
                </c:pt>
                <c:pt idx="46">
                  <c:v>50</c:v>
                </c:pt>
                <c:pt idx="47">
                  <c:v>55</c:v>
                </c:pt>
                <c:pt idx="48">
                  <c:v>60</c:v>
                </c:pt>
                <c:pt idx="49">
                  <c:v>65</c:v>
                </c:pt>
                <c:pt idx="50">
                  <c:v>70</c:v>
                </c:pt>
                <c:pt idx="51">
                  <c:v>75</c:v>
                </c:pt>
                <c:pt idx="52">
                  <c:v>80</c:v>
                </c:pt>
                <c:pt idx="53">
                  <c:v>85</c:v>
                </c:pt>
                <c:pt idx="54">
                  <c:v>90</c:v>
                </c:pt>
                <c:pt idx="55">
                  <c:v>95</c:v>
                </c:pt>
                <c:pt idx="56">
                  <c:v>100</c:v>
                </c:pt>
                <c:pt idx="57">
                  <c:v>105</c:v>
                </c:pt>
                <c:pt idx="58">
                  <c:v>110</c:v>
                </c:pt>
                <c:pt idx="59">
                  <c:v>115</c:v>
                </c:pt>
                <c:pt idx="60">
                  <c:v>120</c:v>
                </c:pt>
                <c:pt idx="61">
                  <c:v>125</c:v>
                </c:pt>
                <c:pt idx="62">
                  <c:v>130</c:v>
                </c:pt>
                <c:pt idx="63">
                  <c:v>135</c:v>
                </c:pt>
                <c:pt idx="64">
                  <c:v>140</c:v>
                </c:pt>
                <c:pt idx="65">
                  <c:v>145</c:v>
                </c:pt>
                <c:pt idx="66">
                  <c:v>150</c:v>
                </c:pt>
                <c:pt idx="67">
                  <c:v>155</c:v>
                </c:pt>
                <c:pt idx="68">
                  <c:v>160</c:v>
                </c:pt>
                <c:pt idx="69">
                  <c:v>165</c:v>
                </c:pt>
                <c:pt idx="70">
                  <c:v>170</c:v>
                </c:pt>
                <c:pt idx="71">
                  <c:v>175</c:v>
                </c:pt>
                <c:pt idx="72">
                  <c:v>180</c:v>
                </c:pt>
              </c:strCache>
            </c:strRef>
          </c:cat>
          <c:val>
            <c:numRef>
              <c:f>'Eolico riepilogo'!$B$4:$BV$4</c:f>
              <c:numCache>
                <c:formatCode>0</c:formatCode>
                <c:ptCount val="73"/>
                <c:pt idx="0">
                  <c:v>356.33072179687503</c:v>
                </c:pt>
                <c:pt idx="1">
                  <c:v>354.97477582125168</c:v>
                </c:pt>
                <c:pt idx="2">
                  <c:v>350.9172574619987</c:v>
                </c:pt>
                <c:pt idx="3">
                  <c:v>344.18904688382662</c:v>
                </c:pt>
                <c:pt idx="4">
                  <c:v>334.84134983183992</c:v>
                </c:pt>
                <c:pt idx="5">
                  <c:v>322.94530792489803</c:v>
                </c:pt>
                <c:pt idx="6">
                  <c:v>308.59145722493923</c:v>
                </c:pt>
                <c:pt idx="7">
                  <c:v>291.88903920288209</c:v>
                </c:pt>
                <c:pt idx="8">
                  <c:v>272.96516934507054</c:v>
                </c:pt>
                <c:pt idx="9">
                  <c:v>251.9638697276674</c:v>
                </c:pt>
                <c:pt idx="10">
                  <c:v>229.0449729216925</c:v>
                </c:pt>
                <c:pt idx="11">
                  <c:v>204.38290557064735</c:v>
                </c:pt>
                <c:pt idx="12">
                  <c:v>178.16536089843729</c:v>
                </c:pt>
                <c:pt idx="13">
                  <c:v>150.59187025060388</c:v>
                </c:pt>
                <c:pt idx="14">
                  <c:v>121.87228454030598</c:v>
                </c:pt>
                <c:pt idx="15">
                  <c:v>92.225177156159006</c:v>
                </c:pt>
                <c:pt idx="16">
                  <c:v>61.876180486769151</c:v>
                </c:pt>
                <c:pt idx="17">
                  <c:v>31.056268722015691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2.1827901662295739E-14</c:v>
                </c:pt>
                <c:pt idx="55">
                  <c:v>31.056268722015858</c:v>
                </c:pt>
                <c:pt idx="56">
                  <c:v>61.876180486769307</c:v>
                </c:pt>
                <c:pt idx="57">
                  <c:v>92.225177156159248</c:v>
                </c:pt>
                <c:pt idx="58">
                  <c:v>121.87228454030623</c:v>
                </c:pt>
                <c:pt idx="59">
                  <c:v>150.59187025060407</c:v>
                </c:pt>
                <c:pt idx="60">
                  <c:v>178.16536089843748</c:v>
                </c:pt>
                <c:pt idx="61">
                  <c:v>204.38290557064755</c:v>
                </c:pt>
                <c:pt idx="62">
                  <c:v>229.04497292169259</c:v>
                </c:pt>
                <c:pt idx="63">
                  <c:v>251.96386972766746</c:v>
                </c:pt>
                <c:pt idx="64">
                  <c:v>272.96516934507059</c:v>
                </c:pt>
                <c:pt idx="65">
                  <c:v>291.88903920288215</c:v>
                </c:pt>
                <c:pt idx="66">
                  <c:v>308.59145722493918</c:v>
                </c:pt>
                <c:pt idx="67">
                  <c:v>322.94530792489797</c:v>
                </c:pt>
                <c:pt idx="68">
                  <c:v>334.84134983183986</c:v>
                </c:pt>
                <c:pt idx="69">
                  <c:v>344.18904688382662</c:v>
                </c:pt>
                <c:pt idx="70">
                  <c:v>350.91725746199876</c:v>
                </c:pt>
                <c:pt idx="71">
                  <c:v>354.97477582125168</c:v>
                </c:pt>
                <c:pt idx="72">
                  <c:v>356.33072179687503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'Eolico riepilogo'!$A$6</c:f>
              <c:strCache>
                <c:ptCount val="1"/>
                <c:pt idx="0">
                  <c:v>Eolico laterale (Wh)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'Eolico riepilogo'!$B$2:$BV$2</c:f>
              <c:strCache>
                <c:ptCount val="73"/>
                <c:pt idx="0">
                  <c:v>-180</c:v>
                </c:pt>
                <c:pt idx="1">
                  <c:v>-175</c:v>
                </c:pt>
                <c:pt idx="2">
                  <c:v>-170</c:v>
                </c:pt>
                <c:pt idx="3">
                  <c:v>-165</c:v>
                </c:pt>
                <c:pt idx="4">
                  <c:v>-160</c:v>
                </c:pt>
                <c:pt idx="5">
                  <c:v>-155</c:v>
                </c:pt>
                <c:pt idx="6">
                  <c:v>-150</c:v>
                </c:pt>
                <c:pt idx="7">
                  <c:v>-145</c:v>
                </c:pt>
                <c:pt idx="8">
                  <c:v>-140</c:v>
                </c:pt>
                <c:pt idx="9">
                  <c:v>-135</c:v>
                </c:pt>
                <c:pt idx="10">
                  <c:v>-130</c:v>
                </c:pt>
                <c:pt idx="11">
                  <c:v>-125</c:v>
                </c:pt>
                <c:pt idx="12">
                  <c:v>-120</c:v>
                </c:pt>
                <c:pt idx="13">
                  <c:v>-115</c:v>
                </c:pt>
                <c:pt idx="14">
                  <c:v>-110</c:v>
                </c:pt>
                <c:pt idx="15">
                  <c:v>-105</c:v>
                </c:pt>
                <c:pt idx="16">
                  <c:v>-100</c:v>
                </c:pt>
                <c:pt idx="17">
                  <c:v>-95</c:v>
                </c:pt>
                <c:pt idx="18">
                  <c:v>-90</c:v>
                </c:pt>
                <c:pt idx="19">
                  <c:v>-85</c:v>
                </c:pt>
                <c:pt idx="20">
                  <c:v>-80</c:v>
                </c:pt>
                <c:pt idx="21">
                  <c:v>-75</c:v>
                </c:pt>
                <c:pt idx="22">
                  <c:v>-70</c:v>
                </c:pt>
                <c:pt idx="23">
                  <c:v>-65</c:v>
                </c:pt>
                <c:pt idx="24">
                  <c:v>-60</c:v>
                </c:pt>
                <c:pt idx="25">
                  <c:v>-55</c:v>
                </c:pt>
                <c:pt idx="26">
                  <c:v>-50</c:v>
                </c:pt>
                <c:pt idx="27">
                  <c:v>-45</c:v>
                </c:pt>
                <c:pt idx="28">
                  <c:v>-40</c:v>
                </c:pt>
                <c:pt idx="29">
                  <c:v>-35</c:v>
                </c:pt>
                <c:pt idx="30">
                  <c:v>-30</c:v>
                </c:pt>
                <c:pt idx="31">
                  <c:v>-25</c:v>
                </c:pt>
                <c:pt idx="32">
                  <c:v>-20</c:v>
                </c:pt>
                <c:pt idx="33">
                  <c:v>-15</c:v>
                </c:pt>
                <c:pt idx="34">
                  <c:v>-10</c:v>
                </c:pt>
                <c:pt idx="35">
                  <c:v>-5</c:v>
                </c:pt>
                <c:pt idx="36">
                  <c:v>0</c:v>
                </c:pt>
                <c:pt idx="37">
                  <c:v>5</c:v>
                </c:pt>
                <c:pt idx="38">
                  <c:v>10</c:v>
                </c:pt>
                <c:pt idx="39">
                  <c:v>15</c:v>
                </c:pt>
                <c:pt idx="40">
                  <c:v>20</c:v>
                </c:pt>
                <c:pt idx="41">
                  <c:v>25</c:v>
                </c:pt>
                <c:pt idx="42">
                  <c:v>30</c:v>
                </c:pt>
                <c:pt idx="43">
                  <c:v>35</c:v>
                </c:pt>
                <c:pt idx="44">
                  <c:v>40</c:v>
                </c:pt>
                <c:pt idx="45">
                  <c:v>45</c:v>
                </c:pt>
                <c:pt idx="46">
                  <c:v>50</c:v>
                </c:pt>
                <c:pt idx="47">
                  <c:v>55</c:v>
                </c:pt>
                <c:pt idx="48">
                  <c:v>60</c:v>
                </c:pt>
                <c:pt idx="49">
                  <c:v>65</c:v>
                </c:pt>
                <c:pt idx="50">
                  <c:v>70</c:v>
                </c:pt>
                <c:pt idx="51">
                  <c:v>75</c:v>
                </c:pt>
                <c:pt idx="52">
                  <c:v>80</c:v>
                </c:pt>
                <c:pt idx="53">
                  <c:v>85</c:v>
                </c:pt>
                <c:pt idx="54">
                  <c:v>90</c:v>
                </c:pt>
                <c:pt idx="55">
                  <c:v>95</c:v>
                </c:pt>
                <c:pt idx="56">
                  <c:v>100</c:v>
                </c:pt>
                <c:pt idx="57">
                  <c:v>105</c:v>
                </c:pt>
                <c:pt idx="58">
                  <c:v>110</c:v>
                </c:pt>
                <c:pt idx="59">
                  <c:v>115</c:v>
                </c:pt>
                <c:pt idx="60">
                  <c:v>120</c:v>
                </c:pt>
                <c:pt idx="61">
                  <c:v>125</c:v>
                </c:pt>
                <c:pt idx="62">
                  <c:v>130</c:v>
                </c:pt>
                <c:pt idx="63">
                  <c:v>135</c:v>
                </c:pt>
                <c:pt idx="64">
                  <c:v>140</c:v>
                </c:pt>
                <c:pt idx="65">
                  <c:v>145</c:v>
                </c:pt>
                <c:pt idx="66">
                  <c:v>150</c:v>
                </c:pt>
                <c:pt idx="67">
                  <c:v>155</c:v>
                </c:pt>
                <c:pt idx="68">
                  <c:v>160</c:v>
                </c:pt>
                <c:pt idx="69">
                  <c:v>165</c:v>
                </c:pt>
                <c:pt idx="70">
                  <c:v>170</c:v>
                </c:pt>
                <c:pt idx="71">
                  <c:v>175</c:v>
                </c:pt>
                <c:pt idx="72">
                  <c:v>180</c:v>
                </c:pt>
              </c:strCache>
            </c:strRef>
          </c:cat>
          <c:val>
            <c:numRef>
              <c:f>'Eolico riepilogo'!$B$6:$BV$6</c:f>
              <c:numCache>
                <c:formatCode>0</c:formatCode>
                <c:ptCount val="73"/>
                <c:pt idx="0">
                  <c:v>1.671624631888883E-14</c:v>
                </c:pt>
                <c:pt idx="1">
                  <c:v>11.891757754240791</c:v>
                </c:pt>
                <c:pt idx="2">
                  <c:v>23.693012051532023</c:v>
                </c:pt>
                <c:pt idx="3">
                  <c:v>35.313948220879389</c:v>
                </c:pt>
                <c:pt idx="4">
                  <c:v>46.666123921120871</c:v>
                </c:pt>
                <c:pt idx="5">
                  <c:v>57.663142240546598</c:v>
                </c:pt>
                <c:pt idx="6">
                  <c:v>68.221309229564511</c:v>
                </c:pt>
                <c:pt idx="7">
                  <c:v>78.260270862192741</c:v>
                </c:pt>
                <c:pt idx="8">
                  <c:v>87.703624578716074</c:v>
                </c:pt>
                <c:pt idx="9">
                  <c:v>96.479500755298957</c:v>
                </c:pt>
                <c:pt idx="10">
                  <c:v>104.52110967521871</c:v>
                </c:pt>
                <c:pt idx="11">
                  <c:v>111.76724983893853</c:v>
                </c:pt>
                <c:pt idx="12">
                  <c:v>118.16277374447334</c:v>
                </c:pt>
                <c:pt idx="13">
                  <c:v>123.65900759317923</c:v>
                </c:pt>
                <c:pt idx="14">
                  <c:v>128.21412172675073</c:v>
                </c:pt>
                <c:pt idx="15">
                  <c:v>131.79344897617833</c:v>
                </c:pt>
                <c:pt idx="16">
                  <c:v>134.3697484998369</c:v>
                </c:pt>
                <c:pt idx="17">
                  <c:v>135.92341310273929</c:v>
                </c:pt>
                <c:pt idx="18">
                  <c:v>136.44261845912905</c:v>
                </c:pt>
                <c:pt idx="19">
                  <c:v>135.92341310273929</c:v>
                </c:pt>
                <c:pt idx="20">
                  <c:v>134.3697484998369</c:v>
                </c:pt>
                <c:pt idx="21">
                  <c:v>131.79344897617833</c:v>
                </c:pt>
                <c:pt idx="22">
                  <c:v>128.21412172675073</c:v>
                </c:pt>
                <c:pt idx="23">
                  <c:v>123.65900759317921</c:v>
                </c:pt>
                <c:pt idx="24">
                  <c:v>118.16277374447333</c:v>
                </c:pt>
                <c:pt idx="25">
                  <c:v>111.7672498389385</c:v>
                </c:pt>
                <c:pt idx="26">
                  <c:v>104.52110967521871</c:v>
                </c:pt>
                <c:pt idx="27">
                  <c:v>96.479500755298943</c:v>
                </c:pt>
                <c:pt idx="28">
                  <c:v>87.703624578716045</c:v>
                </c:pt>
                <c:pt idx="29">
                  <c:v>78.260270862192698</c:v>
                </c:pt>
                <c:pt idx="30">
                  <c:v>68.221309229564511</c:v>
                </c:pt>
                <c:pt idx="31">
                  <c:v>57.663142240546591</c:v>
                </c:pt>
                <c:pt idx="32">
                  <c:v>46.66612392112085</c:v>
                </c:pt>
                <c:pt idx="33">
                  <c:v>35.313948220879354</c:v>
                </c:pt>
                <c:pt idx="34">
                  <c:v>23.69301205153203</c:v>
                </c:pt>
                <c:pt idx="35">
                  <c:v>11.891757754240727</c:v>
                </c:pt>
                <c:pt idx="36">
                  <c:v>0</c:v>
                </c:pt>
                <c:pt idx="37">
                  <c:v>11.891757754240727</c:v>
                </c:pt>
                <c:pt idx="38">
                  <c:v>23.69301205153203</c:v>
                </c:pt>
                <c:pt idx="39">
                  <c:v>35.313948220879354</c:v>
                </c:pt>
                <c:pt idx="40">
                  <c:v>46.66612392112085</c:v>
                </c:pt>
                <c:pt idx="41">
                  <c:v>57.663142240546591</c:v>
                </c:pt>
                <c:pt idx="42">
                  <c:v>68.221309229564511</c:v>
                </c:pt>
                <c:pt idx="43">
                  <c:v>78.260270862192698</c:v>
                </c:pt>
                <c:pt idx="44">
                  <c:v>87.703624578716045</c:v>
                </c:pt>
                <c:pt idx="45">
                  <c:v>96.479500755298943</c:v>
                </c:pt>
                <c:pt idx="46">
                  <c:v>104.52110967521871</c:v>
                </c:pt>
                <c:pt idx="47">
                  <c:v>111.7672498389385</c:v>
                </c:pt>
                <c:pt idx="48">
                  <c:v>118.16277374447333</c:v>
                </c:pt>
                <c:pt idx="49">
                  <c:v>123.65900759317921</c:v>
                </c:pt>
                <c:pt idx="50">
                  <c:v>128.21412172675073</c:v>
                </c:pt>
                <c:pt idx="51">
                  <c:v>131.79344897617833</c:v>
                </c:pt>
                <c:pt idx="52">
                  <c:v>134.3697484998369</c:v>
                </c:pt>
                <c:pt idx="53">
                  <c:v>135.92341310273929</c:v>
                </c:pt>
                <c:pt idx="54">
                  <c:v>136.44261845912905</c:v>
                </c:pt>
                <c:pt idx="55">
                  <c:v>135.92341310273929</c:v>
                </c:pt>
                <c:pt idx="56">
                  <c:v>134.3697484998369</c:v>
                </c:pt>
                <c:pt idx="57">
                  <c:v>131.79344897617833</c:v>
                </c:pt>
                <c:pt idx="58">
                  <c:v>128.21412172675073</c:v>
                </c:pt>
                <c:pt idx="59">
                  <c:v>123.65900759317923</c:v>
                </c:pt>
                <c:pt idx="60">
                  <c:v>118.16277374447334</c:v>
                </c:pt>
                <c:pt idx="61">
                  <c:v>111.76724983893853</c:v>
                </c:pt>
                <c:pt idx="62">
                  <c:v>104.52110967521871</c:v>
                </c:pt>
                <c:pt idx="63">
                  <c:v>96.479500755298957</c:v>
                </c:pt>
                <c:pt idx="64">
                  <c:v>87.703624578716074</c:v>
                </c:pt>
                <c:pt idx="65">
                  <c:v>78.260270862192741</c:v>
                </c:pt>
                <c:pt idx="66">
                  <c:v>68.221309229564511</c:v>
                </c:pt>
                <c:pt idx="67">
                  <c:v>57.663142240546598</c:v>
                </c:pt>
                <c:pt idx="68">
                  <c:v>46.666123921120871</c:v>
                </c:pt>
                <c:pt idx="69">
                  <c:v>35.313948220879389</c:v>
                </c:pt>
                <c:pt idx="70">
                  <c:v>23.693012051532023</c:v>
                </c:pt>
                <c:pt idx="71">
                  <c:v>11.891757754240791</c:v>
                </c:pt>
                <c:pt idx="72">
                  <c:v>1.671624631888883E-14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'Eolico riepilogo'!$A$7</c:f>
              <c:strCache>
                <c:ptCount val="1"/>
                <c:pt idx="0">
                  <c:v>Eolico complessivo (Wh)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'Eolico riepilogo'!$B$2:$BV$2</c:f>
              <c:strCache>
                <c:ptCount val="73"/>
                <c:pt idx="0">
                  <c:v>-180</c:v>
                </c:pt>
                <c:pt idx="1">
                  <c:v>-175</c:v>
                </c:pt>
                <c:pt idx="2">
                  <c:v>-170</c:v>
                </c:pt>
                <c:pt idx="3">
                  <c:v>-165</c:v>
                </c:pt>
                <c:pt idx="4">
                  <c:v>-160</c:v>
                </c:pt>
                <c:pt idx="5">
                  <c:v>-155</c:v>
                </c:pt>
                <c:pt idx="6">
                  <c:v>-150</c:v>
                </c:pt>
                <c:pt idx="7">
                  <c:v>-145</c:v>
                </c:pt>
                <c:pt idx="8">
                  <c:v>-140</c:v>
                </c:pt>
                <c:pt idx="9">
                  <c:v>-135</c:v>
                </c:pt>
                <c:pt idx="10">
                  <c:v>-130</c:v>
                </c:pt>
                <c:pt idx="11">
                  <c:v>-125</c:v>
                </c:pt>
                <c:pt idx="12">
                  <c:v>-120</c:v>
                </c:pt>
                <c:pt idx="13">
                  <c:v>-115</c:v>
                </c:pt>
                <c:pt idx="14">
                  <c:v>-110</c:v>
                </c:pt>
                <c:pt idx="15">
                  <c:v>-105</c:v>
                </c:pt>
                <c:pt idx="16">
                  <c:v>-100</c:v>
                </c:pt>
                <c:pt idx="17">
                  <c:v>-95</c:v>
                </c:pt>
                <c:pt idx="18">
                  <c:v>-90</c:v>
                </c:pt>
                <c:pt idx="19">
                  <c:v>-85</c:v>
                </c:pt>
                <c:pt idx="20">
                  <c:v>-80</c:v>
                </c:pt>
                <c:pt idx="21">
                  <c:v>-75</c:v>
                </c:pt>
                <c:pt idx="22">
                  <c:v>-70</c:v>
                </c:pt>
                <c:pt idx="23">
                  <c:v>-65</c:v>
                </c:pt>
                <c:pt idx="24">
                  <c:v>-60</c:v>
                </c:pt>
                <c:pt idx="25">
                  <c:v>-55</c:v>
                </c:pt>
                <c:pt idx="26">
                  <c:v>-50</c:v>
                </c:pt>
                <c:pt idx="27">
                  <c:v>-45</c:v>
                </c:pt>
                <c:pt idx="28">
                  <c:v>-40</c:v>
                </c:pt>
                <c:pt idx="29">
                  <c:v>-35</c:v>
                </c:pt>
                <c:pt idx="30">
                  <c:v>-30</c:v>
                </c:pt>
                <c:pt idx="31">
                  <c:v>-25</c:v>
                </c:pt>
                <c:pt idx="32">
                  <c:v>-20</c:v>
                </c:pt>
                <c:pt idx="33">
                  <c:v>-15</c:v>
                </c:pt>
                <c:pt idx="34">
                  <c:v>-10</c:v>
                </c:pt>
                <c:pt idx="35">
                  <c:v>-5</c:v>
                </c:pt>
                <c:pt idx="36">
                  <c:v>0</c:v>
                </c:pt>
                <c:pt idx="37">
                  <c:v>5</c:v>
                </c:pt>
                <c:pt idx="38">
                  <c:v>10</c:v>
                </c:pt>
                <c:pt idx="39">
                  <c:v>15</c:v>
                </c:pt>
                <c:pt idx="40">
                  <c:v>20</c:v>
                </c:pt>
                <c:pt idx="41">
                  <c:v>25</c:v>
                </c:pt>
                <c:pt idx="42">
                  <c:v>30</c:v>
                </c:pt>
                <c:pt idx="43">
                  <c:v>35</c:v>
                </c:pt>
                <c:pt idx="44">
                  <c:v>40</c:v>
                </c:pt>
                <c:pt idx="45">
                  <c:v>45</c:v>
                </c:pt>
                <c:pt idx="46">
                  <c:v>50</c:v>
                </c:pt>
                <c:pt idx="47">
                  <c:v>55</c:v>
                </c:pt>
                <c:pt idx="48">
                  <c:v>60</c:v>
                </c:pt>
                <c:pt idx="49">
                  <c:v>65</c:v>
                </c:pt>
                <c:pt idx="50">
                  <c:v>70</c:v>
                </c:pt>
                <c:pt idx="51">
                  <c:v>75</c:v>
                </c:pt>
                <c:pt idx="52">
                  <c:v>80</c:v>
                </c:pt>
                <c:pt idx="53">
                  <c:v>85</c:v>
                </c:pt>
                <c:pt idx="54">
                  <c:v>90</c:v>
                </c:pt>
                <c:pt idx="55">
                  <c:v>95</c:v>
                </c:pt>
                <c:pt idx="56">
                  <c:v>100</c:v>
                </c:pt>
                <c:pt idx="57">
                  <c:v>105</c:v>
                </c:pt>
                <c:pt idx="58">
                  <c:v>110</c:v>
                </c:pt>
                <c:pt idx="59">
                  <c:v>115</c:v>
                </c:pt>
                <c:pt idx="60">
                  <c:v>120</c:v>
                </c:pt>
                <c:pt idx="61">
                  <c:v>125</c:v>
                </c:pt>
                <c:pt idx="62">
                  <c:v>130</c:v>
                </c:pt>
                <c:pt idx="63">
                  <c:v>135</c:v>
                </c:pt>
                <c:pt idx="64">
                  <c:v>140</c:v>
                </c:pt>
                <c:pt idx="65">
                  <c:v>145</c:v>
                </c:pt>
                <c:pt idx="66">
                  <c:v>150</c:v>
                </c:pt>
                <c:pt idx="67">
                  <c:v>155</c:v>
                </c:pt>
                <c:pt idx="68">
                  <c:v>160</c:v>
                </c:pt>
                <c:pt idx="69">
                  <c:v>165</c:v>
                </c:pt>
                <c:pt idx="70">
                  <c:v>170</c:v>
                </c:pt>
                <c:pt idx="71">
                  <c:v>175</c:v>
                </c:pt>
                <c:pt idx="72">
                  <c:v>180</c:v>
                </c:pt>
              </c:strCache>
            </c:strRef>
          </c:cat>
          <c:val>
            <c:numRef>
              <c:f>'Eolico riepilogo'!$B$7:$BV$7</c:f>
              <c:numCache>
                <c:formatCode>0</c:formatCode>
                <c:ptCount val="73"/>
                <c:pt idx="0">
                  <c:v>542.24240273437499</c:v>
                </c:pt>
                <c:pt idx="1">
                  <c:v>552.07076443875417</c:v>
                </c:pt>
                <c:pt idx="2">
                  <c:v>557.69753427631269</c:v>
                </c:pt>
                <c:pt idx="3">
                  <c:v>559.07988913105032</c:v>
                </c:pt>
                <c:pt idx="4">
                  <c:v>556.20730844783384</c:v>
                </c:pt>
                <c:pt idx="5">
                  <c:v>549.101654300174</c:v>
                </c:pt>
                <c:pt idx="6">
                  <c:v>537.81700500664601</c:v>
                </c:pt>
                <c:pt idx="7">
                  <c:v>522.43924356223079</c:v>
                </c:pt>
                <c:pt idx="8">
                  <c:v>503.0854040168669</c:v>
                </c:pt>
                <c:pt idx="9">
                  <c:v>479.90278077566239</c:v>
                </c:pt>
                <c:pt idx="10">
                  <c:v>453.06780759953341</c:v>
                </c:pt>
                <c:pt idx="11">
                  <c:v>422.78471483774973</c:v>
                </c:pt>
                <c:pt idx="12">
                  <c:v>389.28397511166048</c:v>
                </c:pt>
                <c:pt idx="13">
                  <c:v>352.82054927888078</c:v>
                </c:pt>
                <c:pt idx="14">
                  <c:v>313.67194602721634</c:v>
                </c:pt>
                <c:pt idx="15">
                  <c:v>272.13610986598553</c:v>
                </c:pt>
                <c:pt idx="16">
                  <c:v>228.52915358839866</c:v>
                </c:pt>
                <c:pt idx="17">
                  <c:v>183.18295246232839</c:v>
                </c:pt>
                <c:pt idx="18">
                  <c:v>136.44261845912911</c:v>
                </c:pt>
                <c:pt idx="19">
                  <c:v>197.22578701489218</c:v>
                </c:pt>
                <c:pt idx="20">
                  <c:v>256.50794824328591</c:v>
                </c:pt>
                <c:pt idx="21">
                  <c:v>313.83792910181421</c:v>
                </c:pt>
                <c:pt idx="22">
                  <c:v>368.77941381935523</c:v>
                </c:pt>
                <c:pt idx="23">
                  <c:v>420.91426452263249</c:v>
                </c:pt>
                <c:pt idx="24">
                  <c:v>469.84570351791092</c:v>
                </c:pt>
                <c:pt idx="25">
                  <c:v>515.2013330088256</c:v>
                </c:pt>
                <c:pt idx="26">
                  <c:v>556.63596926847265</c:v>
                </c:pt>
                <c:pt idx="27">
                  <c:v>593.83426969599907</c:v>
                </c:pt>
                <c:pt idx="28">
                  <c:v>626.51313276420319</c:v>
                </c:pt>
                <c:pt idx="29">
                  <c:v>654.42385259309924</c:v>
                </c:pt>
                <c:pt idx="30">
                  <c:v>677.35401175183586</c:v>
                </c:pt>
                <c:pt idx="31">
                  <c:v>695.12909788360605</c:v>
                </c:pt>
                <c:pt idx="32">
                  <c:v>707.61383185005707</c:v>
                </c:pt>
                <c:pt idx="33">
                  <c:v>714.71319728721551</c:v>
                </c:pt>
                <c:pt idx="34">
                  <c:v>716.37316373739043</c:v>
                </c:pt>
                <c:pt idx="35">
                  <c:v>712.58109785358101</c:v>
                </c:pt>
                <c:pt idx="36">
                  <c:v>703.36585954687507</c:v>
                </c:pt>
                <c:pt idx="37">
                  <c:v>712.58109785358101</c:v>
                </c:pt>
                <c:pt idx="38">
                  <c:v>716.37316373739043</c:v>
                </c:pt>
                <c:pt idx="39">
                  <c:v>714.71319728721551</c:v>
                </c:pt>
                <c:pt idx="40">
                  <c:v>707.61383185005707</c:v>
                </c:pt>
                <c:pt idx="41">
                  <c:v>695.12909788360605</c:v>
                </c:pt>
                <c:pt idx="42">
                  <c:v>677.35401175183586</c:v>
                </c:pt>
                <c:pt idx="43">
                  <c:v>654.42385259309924</c:v>
                </c:pt>
                <c:pt idx="44">
                  <c:v>626.51313276420319</c:v>
                </c:pt>
                <c:pt idx="45">
                  <c:v>593.83426969599907</c:v>
                </c:pt>
                <c:pt idx="46">
                  <c:v>556.63596926847265</c:v>
                </c:pt>
                <c:pt idx="47">
                  <c:v>515.2013330088256</c:v>
                </c:pt>
                <c:pt idx="48">
                  <c:v>469.84570351791092</c:v>
                </c:pt>
                <c:pt idx="49">
                  <c:v>420.91426452263249</c:v>
                </c:pt>
                <c:pt idx="50">
                  <c:v>368.77941381935523</c:v>
                </c:pt>
                <c:pt idx="51">
                  <c:v>313.83792910181421</c:v>
                </c:pt>
                <c:pt idx="52">
                  <c:v>256.50794824328591</c:v>
                </c:pt>
                <c:pt idx="53">
                  <c:v>197.22578701489218</c:v>
                </c:pt>
                <c:pt idx="54">
                  <c:v>136.44261845912914</c:v>
                </c:pt>
                <c:pt idx="55">
                  <c:v>183.18295246232864</c:v>
                </c:pt>
                <c:pt idx="56">
                  <c:v>228.52915358839888</c:v>
                </c:pt>
                <c:pt idx="57">
                  <c:v>272.13610986598587</c:v>
                </c:pt>
                <c:pt idx="58">
                  <c:v>313.67194602721673</c:v>
                </c:pt>
                <c:pt idx="59">
                  <c:v>352.82054927888112</c:v>
                </c:pt>
                <c:pt idx="60">
                  <c:v>389.28397511166082</c:v>
                </c:pt>
                <c:pt idx="61">
                  <c:v>422.78471483775002</c:v>
                </c:pt>
                <c:pt idx="62">
                  <c:v>453.06780759953352</c:v>
                </c:pt>
                <c:pt idx="63">
                  <c:v>479.90278077566251</c:v>
                </c:pt>
                <c:pt idx="64">
                  <c:v>503.08540401686702</c:v>
                </c:pt>
                <c:pt idx="65">
                  <c:v>522.43924356223079</c:v>
                </c:pt>
                <c:pt idx="66">
                  <c:v>537.8170050066459</c:v>
                </c:pt>
                <c:pt idx="67">
                  <c:v>549.10165430017389</c:v>
                </c:pt>
                <c:pt idx="68">
                  <c:v>556.20730844783373</c:v>
                </c:pt>
                <c:pt idx="69">
                  <c:v>559.07988913105032</c:v>
                </c:pt>
                <c:pt idx="70">
                  <c:v>557.69753427631269</c:v>
                </c:pt>
                <c:pt idx="71">
                  <c:v>552.07076443875417</c:v>
                </c:pt>
                <c:pt idx="72">
                  <c:v>542.24240273437499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'Eolico riepilogo'!$A$5</c:f>
              <c:strCache>
                <c:ptCount val="1"/>
                <c:pt idx="0">
                  <c:v>Eolico posteriore inf (Wh)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'Eolico riepilogo'!$B$5:$BV$5</c:f>
              <c:numCache>
                <c:formatCode>0</c:formatCode>
                <c:ptCount val="73"/>
                <c:pt idx="0">
                  <c:v>185.91168093750002</c:v>
                </c:pt>
                <c:pt idx="1">
                  <c:v>185.20423086326176</c:v>
                </c:pt>
                <c:pt idx="2">
                  <c:v>183.08726476278196</c:v>
                </c:pt>
                <c:pt idx="3">
                  <c:v>179.57689402634435</c:v>
                </c:pt>
                <c:pt idx="4">
                  <c:v>174.699834694873</c:v>
                </c:pt>
                <c:pt idx="5">
                  <c:v>168.49320413472941</c:v>
                </c:pt>
                <c:pt idx="6">
                  <c:v>161.00423855214223</c:v>
                </c:pt>
                <c:pt idx="7">
                  <c:v>152.28993349715589</c:v>
                </c:pt>
                <c:pt idx="8">
                  <c:v>142.41661009308029</c:v>
                </c:pt>
                <c:pt idx="9">
                  <c:v>131.45941029269605</c:v>
                </c:pt>
                <c:pt idx="10">
                  <c:v>119.50172500262218</c:v>
                </c:pt>
                <c:pt idx="11">
                  <c:v>106.63455942816384</c:v>
                </c:pt>
                <c:pt idx="12">
                  <c:v>92.955840468749884</c:v>
                </c:pt>
                <c:pt idx="13">
                  <c:v>78.569671435097675</c:v>
                </c:pt>
                <c:pt idx="14">
                  <c:v>63.585539760159648</c:v>
                </c:pt>
                <c:pt idx="15">
                  <c:v>48.117483733648179</c:v>
                </c:pt>
                <c:pt idx="16">
                  <c:v>32.283224601792604</c:v>
                </c:pt>
                <c:pt idx="17">
                  <c:v>16.203270637573404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1.1388470432502125E-14</c:v>
                </c:pt>
                <c:pt idx="55">
                  <c:v>16.203270637573493</c:v>
                </c:pt>
                <c:pt idx="56">
                  <c:v>32.283224601792682</c:v>
                </c:pt>
                <c:pt idx="57">
                  <c:v>48.117483733648307</c:v>
                </c:pt>
                <c:pt idx="58">
                  <c:v>63.585539760159769</c:v>
                </c:pt>
                <c:pt idx="59">
                  <c:v>78.569671435097789</c:v>
                </c:pt>
                <c:pt idx="60">
                  <c:v>92.955840468749997</c:v>
                </c:pt>
                <c:pt idx="61">
                  <c:v>106.63455942816394</c:v>
                </c:pt>
                <c:pt idx="62">
                  <c:v>119.50172500262222</c:v>
                </c:pt>
                <c:pt idx="63">
                  <c:v>131.45941029269608</c:v>
                </c:pt>
                <c:pt idx="64">
                  <c:v>142.41661009308032</c:v>
                </c:pt>
                <c:pt idx="65">
                  <c:v>152.28993349715591</c:v>
                </c:pt>
                <c:pt idx="66">
                  <c:v>161.0042385521422</c:v>
                </c:pt>
                <c:pt idx="67">
                  <c:v>168.49320413472938</c:v>
                </c:pt>
                <c:pt idx="68">
                  <c:v>174.69983469487298</c:v>
                </c:pt>
                <c:pt idx="69">
                  <c:v>179.57689402634432</c:v>
                </c:pt>
                <c:pt idx="70">
                  <c:v>183.08726476278196</c:v>
                </c:pt>
                <c:pt idx="71">
                  <c:v>185.20423086326176</c:v>
                </c:pt>
                <c:pt idx="72">
                  <c:v>185.91168093750002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1543016"/>
        <c:axId val="301538704"/>
      </c:lineChart>
      <c:catAx>
        <c:axId val="301543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538704"/>
        <c:crosses val="autoZero"/>
        <c:auto val="1"/>
        <c:lblAlgn val="ctr"/>
        <c:lblOffset val="100"/>
        <c:noMultiLvlLbl val="0"/>
      </c:catAx>
      <c:valAx>
        <c:axId val="30153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543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049993750781155E-2"/>
          <c:y val="0.18737893209961798"/>
          <c:w val="0.92442832145981757"/>
          <c:h val="0.69419203586168798"/>
        </c:manualLayout>
      </c:layout>
      <c:lineChart>
        <c:grouping val="standard"/>
        <c:varyColors val="0"/>
        <c:ser>
          <c:idx val="0"/>
          <c:order val="0"/>
          <c:tx>
            <c:v>Fotovoltaico totale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Fotovoltaico!$E$2:$BY$2</c:f>
              <c:strCache>
                <c:ptCount val="73"/>
                <c:pt idx="0">
                  <c:v>-180</c:v>
                </c:pt>
                <c:pt idx="1">
                  <c:v>-175</c:v>
                </c:pt>
                <c:pt idx="2">
                  <c:v>-170</c:v>
                </c:pt>
                <c:pt idx="3">
                  <c:v>-165</c:v>
                </c:pt>
                <c:pt idx="4">
                  <c:v>-160</c:v>
                </c:pt>
                <c:pt idx="5">
                  <c:v>-155</c:v>
                </c:pt>
                <c:pt idx="6">
                  <c:v>-150</c:v>
                </c:pt>
                <c:pt idx="7">
                  <c:v>-145</c:v>
                </c:pt>
                <c:pt idx="8">
                  <c:v>-140</c:v>
                </c:pt>
                <c:pt idx="9">
                  <c:v>-135</c:v>
                </c:pt>
                <c:pt idx="10">
                  <c:v>-130</c:v>
                </c:pt>
                <c:pt idx="11">
                  <c:v>-125</c:v>
                </c:pt>
                <c:pt idx="12">
                  <c:v>-120</c:v>
                </c:pt>
                <c:pt idx="13">
                  <c:v>-115</c:v>
                </c:pt>
                <c:pt idx="14">
                  <c:v>-110</c:v>
                </c:pt>
                <c:pt idx="15">
                  <c:v>-105</c:v>
                </c:pt>
                <c:pt idx="16">
                  <c:v>-100</c:v>
                </c:pt>
                <c:pt idx="17">
                  <c:v>-95</c:v>
                </c:pt>
                <c:pt idx="18">
                  <c:v>-90</c:v>
                </c:pt>
                <c:pt idx="19">
                  <c:v>-85</c:v>
                </c:pt>
                <c:pt idx="20">
                  <c:v>-80</c:v>
                </c:pt>
                <c:pt idx="21">
                  <c:v>-75</c:v>
                </c:pt>
                <c:pt idx="22">
                  <c:v>-70</c:v>
                </c:pt>
                <c:pt idx="23">
                  <c:v>-65</c:v>
                </c:pt>
                <c:pt idx="24">
                  <c:v>-60</c:v>
                </c:pt>
                <c:pt idx="25">
                  <c:v>-55</c:v>
                </c:pt>
                <c:pt idx="26">
                  <c:v>-50</c:v>
                </c:pt>
                <c:pt idx="27">
                  <c:v>-45</c:v>
                </c:pt>
                <c:pt idx="28">
                  <c:v>-40</c:v>
                </c:pt>
                <c:pt idx="29">
                  <c:v>-35</c:v>
                </c:pt>
                <c:pt idx="30">
                  <c:v>-30</c:v>
                </c:pt>
                <c:pt idx="31">
                  <c:v>-25</c:v>
                </c:pt>
                <c:pt idx="32">
                  <c:v>-20</c:v>
                </c:pt>
                <c:pt idx="33">
                  <c:v>-15</c:v>
                </c:pt>
                <c:pt idx="34">
                  <c:v>-10</c:v>
                </c:pt>
                <c:pt idx="35">
                  <c:v>-5</c:v>
                </c:pt>
                <c:pt idx="36">
                  <c:v>0</c:v>
                </c:pt>
                <c:pt idx="37">
                  <c:v>5</c:v>
                </c:pt>
                <c:pt idx="38">
                  <c:v>10</c:v>
                </c:pt>
                <c:pt idx="39">
                  <c:v>15</c:v>
                </c:pt>
                <c:pt idx="40">
                  <c:v>20</c:v>
                </c:pt>
                <c:pt idx="41">
                  <c:v>25</c:v>
                </c:pt>
                <c:pt idx="42">
                  <c:v>30</c:v>
                </c:pt>
                <c:pt idx="43">
                  <c:v>35</c:v>
                </c:pt>
                <c:pt idx="44">
                  <c:v>40</c:v>
                </c:pt>
                <c:pt idx="45">
                  <c:v>45</c:v>
                </c:pt>
                <c:pt idx="46">
                  <c:v>50</c:v>
                </c:pt>
                <c:pt idx="47">
                  <c:v>55</c:v>
                </c:pt>
                <c:pt idx="48">
                  <c:v>60</c:v>
                </c:pt>
                <c:pt idx="49">
                  <c:v>65</c:v>
                </c:pt>
                <c:pt idx="50">
                  <c:v>70</c:v>
                </c:pt>
                <c:pt idx="51">
                  <c:v>75</c:v>
                </c:pt>
                <c:pt idx="52">
                  <c:v>80</c:v>
                </c:pt>
                <c:pt idx="53">
                  <c:v>85</c:v>
                </c:pt>
                <c:pt idx="54">
                  <c:v>90</c:v>
                </c:pt>
                <c:pt idx="55">
                  <c:v>95</c:v>
                </c:pt>
                <c:pt idx="56">
                  <c:v>100</c:v>
                </c:pt>
                <c:pt idx="57">
                  <c:v>105</c:v>
                </c:pt>
                <c:pt idx="58">
                  <c:v>110</c:v>
                </c:pt>
                <c:pt idx="59">
                  <c:v>115</c:v>
                </c:pt>
                <c:pt idx="60">
                  <c:v>120</c:v>
                </c:pt>
                <c:pt idx="61">
                  <c:v>125</c:v>
                </c:pt>
                <c:pt idx="62">
                  <c:v>130</c:v>
                </c:pt>
                <c:pt idx="63">
                  <c:v>135</c:v>
                </c:pt>
                <c:pt idx="64">
                  <c:v>140</c:v>
                </c:pt>
                <c:pt idx="65">
                  <c:v>145</c:v>
                </c:pt>
                <c:pt idx="66">
                  <c:v>150</c:v>
                </c:pt>
                <c:pt idx="67">
                  <c:v>155</c:v>
                </c:pt>
                <c:pt idx="68">
                  <c:v>160</c:v>
                </c:pt>
                <c:pt idx="69">
                  <c:v>165</c:v>
                </c:pt>
                <c:pt idx="70">
                  <c:v>170</c:v>
                </c:pt>
                <c:pt idx="71">
                  <c:v>175</c:v>
                </c:pt>
                <c:pt idx="72">
                  <c:v>180</c:v>
                </c:pt>
              </c:strCache>
            </c:strRef>
          </c:cat>
          <c:val>
            <c:numRef>
              <c:f>Fotovoltaico!$E$11:$BY$11</c:f>
              <c:numCache>
                <c:formatCode>General</c:formatCode>
                <c:ptCount val="73"/>
                <c:pt idx="0">
                  <c:v>1935.8202060000001</c:v>
                </c:pt>
                <c:pt idx="1">
                  <c:v>1940.7994650000001</c:v>
                </c:pt>
                <c:pt idx="2">
                  <c:v>1950.291324</c:v>
                </c:pt>
                <c:pt idx="3">
                  <c:v>1970.477451</c:v>
                </c:pt>
                <c:pt idx="4">
                  <c:v>1997.3595869999999</c:v>
                </c:pt>
                <c:pt idx="5">
                  <c:v>2031.1087230000003</c:v>
                </c:pt>
                <c:pt idx="6">
                  <c:v>2075.2578270000004</c:v>
                </c:pt>
                <c:pt idx="7">
                  <c:v>2126.1519899999998</c:v>
                </c:pt>
                <c:pt idx="8">
                  <c:v>2181.9763619999999</c:v>
                </c:pt>
                <c:pt idx="9">
                  <c:v>2243.2704929999995</c:v>
                </c:pt>
                <c:pt idx="10">
                  <c:v>2308.2685829999996</c:v>
                </c:pt>
                <c:pt idx="11">
                  <c:v>2375.5720229999997</c:v>
                </c:pt>
                <c:pt idx="12">
                  <c:v>2441.845413</c:v>
                </c:pt>
                <c:pt idx="13">
                  <c:v>2512.8528120000001</c:v>
                </c:pt>
                <c:pt idx="14">
                  <c:v>2582.2163519999999</c:v>
                </c:pt>
                <c:pt idx="15">
                  <c:v>2650.9184009999999</c:v>
                </c:pt>
                <c:pt idx="16">
                  <c:v>2716.9465410000003</c:v>
                </c:pt>
                <c:pt idx="17">
                  <c:v>2783.2689809999997</c:v>
                </c:pt>
                <c:pt idx="18">
                  <c:v>2848.9776120000001</c:v>
                </c:pt>
                <c:pt idx="19">
                  <c:v>2912.2589520000001</c:v>
                </c:pt>
                <c:pt idx="20">
                  <c:v>2972.8663830000005</c:v>
                </c:pt>
                <c:pt idx="21">
                  <c:v>3029.8189050000001</c:v>
                </c:pt>
                <c:pt idx="22">
                  <c:v>3086.3551860000002</c:v>
                </c:pt>
                <c:pt idx="23">
                  <c:v>3139.9723080000003</c:v>
                </c:pt>
                <c:pt idx="24">
                  <c:v>3187.1386710000002</c:v>
                </c:pt>
                <c:pt idx="25">
                  <c:v>3236.0708340000001</c:v>
                </c:pt>
                <c:pt idx="26">
                  <c:v>3279.4112970000006</c:v>
                </c:pt>
                <c:pt idx="27">
                  <c:v>3319.832601000001</c:v>
                </c:pt>
                <c:pt idx="28">
                  <c:v>3355.2746459999998</c:v>
                </c:pt>
                <c:pt idx="29">
                  <c:v>3389.245191</c:v>
                </c:pt>
                <c:pt idx="30">
                  <c:v>3417.2064270000005</c:v>
                </c:pt>
                <c:pt idx="31">
                  <c:v>3442.1265630000007</c:v>
                </c:pt>
                <c:pt idx="32">
                  <c:v>3461.33169</c:v>
                </c:pt>
                <c:pt idx="33">
                  <c:v>3476.8328580000002</c:v>
                </c:pt>
                <c:pt idx="34">
                  <c:v>3488.0176259999998</c:v>
                </c:pt>
                <c:pt idx="35">
                  <c:v>3492.702585</c:v>
                </c:pt>
                <c:pt idx="36">
                  <c:v>3494.7626850000001</c:v>
                </c:pt>
                <c:pt idx="37">
                  <c:v>3491.9668350000002</c:v>
                </c:pt>
                <c:pt idx="38">
                  <c:v>3485.2217760000003</c:v>
                </c:pt>
                <c:pt idx="39">
                  <c:v>3471.4864080000007</c:v>
                </c:pt>
                <c:pt idx="40">
                  <c:v>3454.5866309999997</c:v>
                </c:pt>
                <c:pt idx="41">
                  <c:v>3432.340404</c:v>
                </c:pt>
                <c:pt idx="42">
                  <c:v>3407.4202680000003</c:v>
                </c:pt>
                <c:pt idx="43">
                  <c:v>3377.1536819999997</c:v>
                </c:pt>
                <c:pt idx="44">
                  <c:v>3345.7827869999996</c:v>
                </c:pt>
                <c:pt idx="45">
                  <c:v>3304.3314329999998</c:v>
                </c:pt>
                <c:pt idx="46">
                  <c:v>3263.9101290000003</c:v>
                </c:pt>
                <c:pt idx="47">
                  <c:v>3219.8339159999996</c:v>
                </c:pt>
                <c:pt idx="48">
                  <c:v>3170.6074529999996</c:v>
                </c:pt>
                <c:pt idx="49">
                  <c:v>3120.3999899999999</c:v>
                </c:pt>
                <c:pt idx="50">
                  <c:v>3068.5486679999995</c:v>
                </c:pt>
                <c:pt idx="51">
                  <c:v>3009.9522870000001</c:v>
                </c:pt>
                <c:pt idx="52">
                  <c:v>2953.294065</c:v>
                </c:pt>
                <c:pt idx="53">
                  <c:v>2895.7277340000005</c:v>
                </c:pt>
                <c:pt idx="54">
                  <c:v>2830.6805940000004</c:v>
                </c:pt>
                <c:pt idx="55">
                  <c:v>2767.7678130000004</c:v>
                </c:pt>
                <c:pt idx="56">
                  <c:v>2699.6795730000003</c:v>
                </c:pt>
                <c:pt idx="57">
                  <c:v>2633.3571329999995</c:v>
                </c:pt>
                <c:pt idx="58">
                  <c:v>2564.655084</c:v>
                </c:pt>
                <c:pt idx="59">
                  <c:v>2496.321594</c:v>
                </c:pt>
                <c:pt idx="60">
                  <c:v>2429.0181539999999</c:v>
                </c:pt>
                <c:pt idx="61">
                  <c:v>2361.3461550000002</c:v>
                </c:pt>
                <c:pt idx="62">
                  <c:v>2295.0727649999999</c:v>
                </c:pt>
                <c:pt idx="63">
                  <c:v>2231.4242340000001</c:v>
                </c:pt>
                <c:pt idx="64">
                  <c:v>2172.1902030000001</c:v>
                </c:pt>
                <c:pt idx="65">
                  <c:v>2115.702972</c:v>
                </c:pt>
                <c:pt idx="66">
                  <c:v>2067.2374680000003</c:v>
                </c:pt>
                <c:pt idx="67">
                  <c:v>2024.118414</c:v>
                </c:pt>
                <c:pt idx="68">
                  <c:v>1992.674628</c:v>
                </c:pt>
                <c:pt idx="69">
                  <c:v>1967.0677920000001</c:v>
                </c:pt>
                <c:pt idx="70">
                  <c:v>1949.555574</c:v>
                </c:pt>
                <c:pt idx="71">
                  <c:v>1940.7994650000001</c:v>
                </c:pt>
                <c:pt idx="72">
                  <c:v>1937.0955059999999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1544192"/>
        <c:axId val="301542624"/>
      </c:lineChart>
      <c:catAx>
        <c:axId val="30154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542624"/>
        <c:crosses val="autoZero"/>
        <c:auto val="1"/>
        <c:lblAlgn val="ctr"/>
        <c:lblOffset val="100"/>
        <c:noMultiLvlLbl val="0"/>
      </c:catAx>
      <c:valAx>
        <c:axId val="30154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544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8</xdr:row>
      <xdr:rowOff>0</xdr:rowOff>
    </xdr:from>
    <xdr:to>
      <xdr:col>21</xdr:col>
      <xdr:colOff>0</xdr:colOff>
      <xdr:row>24</xdr:row>
      <xdr:rowOff>23812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4762</xdr:rowOff>
    </xdr:from>
    <xdr:to>
      <xdr:col>20</xdr:col>
      <xdr:colOff>0</xdr:colOff>
      <xdr:row>28</xdr:row>
      <xdr:rowOff>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9" name="Tabella210" displayName="Tabella210" ref="B5:C12" totalsRowShown="0" headerRowDxfId="339" tableBorderDxfId="338">
  <autoFilter ref="B5:C12"/>
  <tableColumns count="2">
    <tableColumn id="1" name="Descrizione" dataDxfId="337"/>
    <tableColumn id="2" name="Valore" dataDxfId="336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6" name="Tabella227" displayName="Tabella227" ref="B5:C13" totalsRowShown="0" headerRowDxfId="94" tableBorderDxfId="93">
  <autoFilter ref="B5:C13"/>
  <tableColumns count="2">
    <tableColumn id="1" name="Descrizione" dataDxfId="92"/>
    <tableColumn id="2" name="Valore" dataDxfId="9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4" name="Tabella3515" displayName="Tabella3515" ref="E5:F12" totalsRowShown="0" headerRowDxfId="90" tableBorderDxfId="89">
  <autoFilter ref="E5:F12"/>
  <tableColumns count="2">
    <tableColumn id="1" name="Descrizione" dataDxfId="88"/>
    <tableColumn id="2" name="Valore" dataDxfId="8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la228" displayName="Tabella228" ref="B5:C12" totalsRowShown="0" headerRowDxfId="86" tableBorderDxfId="85">
  <autoFilter ref="B5:C12"/>
  <tableColumns count="2">
    <tableColumn id="1" name="Descrizione" dataDxfId="84"/>
    <tableColumn id="2" name="Valore" dataDxfId="8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la359" displayName="Tabella359" ref="E5:F12" totalsRowShown="0" headerRowDxfId="82" tableBorderDxfId="81">
  <autoFilter ref="E5:F12"/>
  <tableColumns count="2">
    <tableColumn id="1" name="Descrizione" dataDxfId="80"/>
    <tableColumn id="2" name="Valore" dataDxfId="79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5" name="Tabella5" displayName="Tabella5" ref="A2:BY11" totalsRowShown="0" headerRowDxfId="78" dataDxfId="77">
  <autoFilter ref="A2:BY11">
    <filterColumn colId="0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  <filterColumn colId="55" hiddenButton="1"/>
    <filterColumn colId="56" hiddenButton="1"/>
    <filterColumn colId="57" hiddenButton="1"/>
    <filterColumn colId="58" hiddenButton="1"/>
    <filterColumn colId="59" hiddenButton="1"/>
    <filterColumn colId="60" hiddenButton="1"/>
    <filterColumn colId="61" hiddenButton="1"/>
    <filterColumn colId="62" hiddenButton="1"/>
    <filterColumn colId="63" hiddenButton="1"/>
    <filterColumn colId="64" hiddenButton="1"/>
    <filterColumn colId="65" hiddenButton="1"/>
    <filterColumn colId="66" hiddenButton="1"/>
    <filterColumn colId="67" hiddenButton="1"/>
    <filterColumn colId="68" hiddenButton="1"/>
    <filterColumn colId="69" hiddenButton="1"/>
    <filterColumn colId="70" hiddenButton="1"/>
    <filterColumn colId="71" hiddenButton="1"/>
    <filterColumn colId="72" hiddenButton="1"/>
    <filterColumn colId="73" hiddenButton="1"/>
    <filterColumn colId="74" hiddenButton="1"/>
    <filterColumn colId="75" hiddenButton="1"/>
    <filterColumn colId="76" hiddenButton="1"/>
  </autoFilter>
  <tableColumns count="77">
    <tableColumn id="1" name="KwP/m^2" dataDxfId="76"/>
    <tableColumn id="77" name="Coeff. Ombra" dataDxfId="0"/>
    <tableColumn id="2" name="Superficie (m^2)" dataDxfId="75"/>
    <tableColumn id="3" name="Direzione del sole" dataDxfId="74"/>
    <tableColumn id="4" name="-180" dataDxfId="73"/>
    <tableColumn id="5" name="-175" dataDxfId="72"/>
    <tableColumn id="6" name="-170" dataDxfId="71"/>
    <tableColumn id="7" name="-165" dataDxfId="70"/>
    <tableColumn id="8" name="-160" dataDxfId="69"/>
    <tableColumn id="9" name="-155" dataDxfId="68"/>
    <tableColumn id="10" name="-150" dataDxfId="67"/>
    <tableColumn id="11" name="-145" dataDxfId="66"/>
    <tableColumn id="12" name="-140" dataDxfId="65"/>
    <tableColumn id="13" name="-135" dataDxfId="64"/>
    <tableColumn id="14" name="-130" dataDxfId="63"/>
    <tableColumn id="15" name="-125" dataDxfId="62"/>
    <tableColumn id="16" name="-120" dataDxfId="61"/>
    <tableColumn id="17" name="-115" dataDxfId="60"/>
    <tableColumn id="18" name="-110" dataDxfId="59"/>
    <tableColumn id="19" name="-105" dataDxfId="58"/>
    <tableColumn id="20" name="-100" dataDxfId="57"/>
    <tableColumn id="21" name="-95" dataDxfId="56"/>
    <tableColumn id="22" name="-90" dataDxfId="55"/>
    <tableColumn id="23" name="-85" dataDxfId="54"/>
    <tableColumn id="24" name="-80" dataDxfId="53"/>
    <tableColumn id="25" name="-75" dataDxfId="52"/>
    <tableColumn id="26" name="-70" dataDxfId="51"/>
    <tableColumn id="27" name="-65" dataDxfId="50"/>
    <tableColumn id="28" name="-60" dataDxfId="49"/>
    <tableColumn id="29" name="-55" dataDxfId="48"/>
    <tableColumn id="30" name="-50" dataDxfId="47"/>
    <tableColumn id="31" name="-45" dataDxfId="46"/>
    <tableColumn id="32" name="-40" dataDxfId="45"/>
    <tableColumn id="33" name="-35" dataDxfId="44"/>
    <tableColumn id="34" name="-30" dataDxfId="43"/>
    <tableColumn id="35" name="-25" dataDxfId="42"/>
    <tableColumn id="36" name="-20" dataDxfId="41"/>
    <tableColumn id="37" name="-15" dataDxfId="40"/>
    <tableColumn id="38" name="-10" dataDxfId="39"/>
    <tableColumn id="39" name="-5" dataDxfId="38"/>
    <tableColumn id="40" name="0" dataDxfId="37"/>
    <tableColumn id="41" name="5" dataDxfId="36"/>
    <tableColumn id="42" name="10" dataDxfId="35"/>
    <tableColumn id="43" name="15" dataDxfId="34"/>
    <tableColumn id="44" name="20" dataDxfId="33"/>
    <tableColumn id="45" name="25" dataDxfId="32"/>
    <tableColumn id="46" name="30" dataDxfId="31"/>
    <tableColumn id="47" name="35" dataDxfId="30"/>
    <tableColumn id="48" name="40" dataDxfId="29"/>
    <tableColumn id="49" name="45" dataDxfId="28"/>
    <tableColumn id="50" name="50" dataDxfId="27"/>
    <tableColumn id="51" name="55" dataDxfId="26"/>
    <tableColumn id="52" name="60" dataDxfId="25"/>
    <tableColumn id="53" name="65" dataDxfId="24"/>
    <tableColumn id="54" name="70" dataDxfId="23"/>
    <tableColumn id="55" name="75" dataDxfId="22"/>
    <tableColumn id="56" name="80" dataDxfId="21"/>
    <tableColumn id="57" name="85" dataDxfId="20"/>
    <tableColumn id="58" name="90" dataDxfId="19"/>
    <tableColumn id="59" name="95" dataDxfId="18"/>
    <tableColumn id="60" name="100" dataDxfId="17"/>
    <tableColumn id="61" name="105" dataDxfId="16"/>
    <tableColumn id="62" name="110" dataDxfId="15"/>
    <tableColumn id="63" name="115" dataDxfId="14"/>
    <tableColumn id="64" name="120" dataDxfId="13"/>
    <tableColumn id="65" name="125" dataDxfId="12"/>
    <tableColumn id="66" name="130" dataDxfId="11"/>
    <tableColumn id="67" name="135" dataDxfId="10"/>
    <tableColumn id="68" name="140" dataDxfId="9"/>
    <tableColumn id="69" name="145" dataDxfId="8"/>
    <tableColumn id="70" name="150" dataDxfId="7"/>
    <tableColumn id="71" name="155" dataDxfId="6"/>
    <tableColumn id="72" name="160" dataDxfId="5"/>
    <tableColumn id="73" name="165" dataDxfId="4"/>
    <tableColumn id="74" name="170" dataDxfId="3"/>
    <tableColumn id="75" name="175" dataDxfId="2"/>
    <tableColumn id="76" name="180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0" name="Tabella311" displayName="Tabella311" ref="E5:F10" totalsRowShown="0" headerRowDxfId="335" tableBorderDxfId="334">
  <autoFilter ref="E5:F10"/>
  <tableColumns count="2">
    <tableColumn id="1" name="Descrizione" dataDxfId="333"/>
    <tableColumn id="2" name="Valore" dataDxfId="33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1" name="Vento" displayName="Vento" ref="B2:BV3" totalsRowShown="0" dataDxfId="331">
  <autoFilter ref="B2:BV3"/>
  <tableColumns count="73">
    <tableColumn id="1" name="-180" dataDxfId="330">
      <calculatedColumnFormula>'Eolico riepilogo'!B7</calculatedColumnFormula>
    </tableColumn>
    <tableColumn id="2" name="-175" dataDxfId="329">
      <calculatedColumnFormula>'Eolico riepilogo'!C7</calculatedColumnFormula>
    </tableColumn>
    <tableColumn id="3" name="-170" dataDxfId="328">
      <calculatedColumnFormula>'Eolico riepilogo'!D7</calculatedColumnFormula>
    </tableColumn>
    <tableColumn id="4" name="-165" dataDxfId="327">
      <calculatedColumnFormula>'Eolico riepilogo'!E7</calculatedColumnFormula>
    </tableColumn>
    <tableColumn id="5" name="-160" dataDxfId="326">
      <calculatedColumnFormula>'Eolico riepilogo'!F7</calculatedColumnFormula>
    </tableColumn>
    <tableColumn id="6" name="-155" dataDxfId="325">
      <calculatedColumnFormula>'Eolico riepilogo'!G7</calculatedColumnFormula>
    </tableColumn>
    <tableColumn id="7" name="-150" dataDxfId="324">
      <calculatedColumnFormula>'Eolico riepilogo'!H7</calculatedColumnFormula>
    </tableColumn>
    <tableColumn id="8" name="-145" dataDxfId="323">
      <calculatedColumnFormula>'Eolico riepilogo'!I7</calculatedColumnFormula>
    </tableColumn>
    <tableColumn id="9" name="-140" dataDxfId="322">
      <calculatedColumnFormula>'Eolico riepilogo'!J7</calculatedColumnFormula>
    </tableColumn>
    <tableColumn id="10" name="-135" dataDxfId="321">
      <calculatedColumnFormula>'Eolico riepilogo'!K7</calculatedColumnFormula>
    </tableColumn>
    <tableColumn id="11" name="-130" dataDxfId="320">
      <calculatedColumnFormula>'Eolico riepilogo'!L7</calculatedColumnFormula>
    </tableColumn>
    <tableColumn id="12" name="-125" dataDxfId="319">
      <calculatedColumnFormula>'Eolico riepilogo'!M7</calculatedColumnFormula>
    </tableColumn>
    <tableColumn id="13" name="-120" dataDxfId="318">
      <calculatedColumnFormula>'Eolico riepilogo'!N7</calculatedColumnFormula>
    </tableColumn>
    <tableColumn id="14" name="-115" dataDxfId="317">
      <calculatedColumnFormula>'Eolico riepilogo'!O7</calculatedColumnFormula>
    </tableColumn>
    <tableColumn id="15" name="-110" dataDxfId="316">
      <calculatedColumnFormula>'Eolico riepilogo'!P7</calculatedColumnFormula>
    </tableColumn>
    <tableColumn id="16" name="-105" dataDxfId="315">
      <calculatedColumnFormula>'Eolico riepilogo'!Q7</calculatedColumnFormula>
    </tableColumn>
    <tableColumn id="17" name="-100" dataDxfId="314">
      <calculatedColumnFormula>'Eolico riepilogo'!R7</calculatedColumnFormula>
    </tableColumn>
    <tableColumn id="18" name="-95" dataDxfId="313">
      <calculatedColumnFormula>'Eolico riepilogo'!S7</calculatedColumnFormula>
    </tableColumn>
    <tableColumn id="19" name="-90" dataDxfId="312">
      <calculatedColumnFormula>'Eolico riepilogo'!T7</calculatedColumnFormula>
    </tableColumn>
    <tableColumn id="20" name="-85" dataDxfId="311">
      <calculatedColumnFormula>'Eolico riepilogo'!U7</calculatedColumnFormula>
    </tableColumn>
    <tableColumn id="21" name="-80" dataDxfId="310">
      <calculatedColumnFormula>'Eolico riepilogo'!V7</calculatedColumnFormula>
    </tableColumn>
    <tableColumn id="22" name="-75" dataDxfId="309">
      <calculatedColumnFormula>'Eolico riepilogo'!W7</calculatedColumnFormula>
    </tableColumn>
    <tableColumn id="23" name="-70" dataDxfId="308">
      <calculatedColumnFormula>'Eolico riepilogo'!X7</calculatedColumnFormula>
    </tableColumn>
    <tableColumn id="24" name="-65" dataDxfId="307">
      <calculatedColumnFormula>'Eolico riepilogo'!Y7</calculatedColumnFormula>
    </tableColumn>
    <tableColumn id="25" name="-60" dataDxfId="306">
      <calculatedColumnFormula>'Eolico riepilogo'!Z7</calculatedColumnFormula>
    </tableColumn>
    <tableColumn id="26" name="-55" dataDxfId="305">
      <calculatedColumnFormula>'Eolico riepilogo'!AA7</calculatedColumnFormula>
    </tableColumn>
    <tableColumn id="27" name="-50" dataDxfId="304">
      <calculatedColumnFormula>'Eolico riepilogo'!AB7</calculatedColumnFormula>
    </tableColumn>
    <tableColumn id="28" name="-45" dataDxfId="303">
      <calculatedColumnFormula>'Eolico riepilogo'!AC7</calculatedColumnFormula>
    </tableColumn>
    <tableColumn id="29" name="-40" dataDxfId="302">
      <calculatedColumnFormula>'Eolico riepilogo'!AD7</calculatedColumnFormula>
    </tableColumn>
    <tableColumn id="30" name="-35" dataDxfId="301">
      <calculatedColumnFormula>'Eolico riepilogo'!AE7</calculatedColumnFormula>
    </tableColumn>
    <tableColumn id="31" name="-30" dataDxfId="300">
      <calculatedColumnFormula>'Eolico riepilogo'!AF7</calculatedColumnFormula>
    </tableColumn>
    <tableColumn id="32" name="-25" dataDxfId="299">
      <calculatedColumnFormula>'Eolico riepilogo'!AG7</calculatedColumnFormula>
    </tableColumn>
    <tableColumn id="33" name="-20" dataDxfId="298">
      <calculatedColumnFormula>'Eolico riepilogo'!AH7</calculatedColumnFormula>
    </tableColumn>
    <tableColumn id="34" name="-15" dataDxfId="297">
      <calculatedColumnFormula>'Eolico riepilogo'!AI7</calculatedColumnFormula>
    </tableColumn>
    <tableColumn id="35" name="-10" dataDxfId="296">
      <calculatedColumnFormula>'Eolico riepilogo'!AJ7</calculatedColumnFormula>
    </tableColumn>
    <tableColumn id="36" name="-5" dataDxfId="295">
      <calculatedColumnFormula>'Eolico riepilogo'!AK7</calculatedColumnFormula>
    </tableColumn>
    <tableColumn id="37" name="0" dataDxfId="294">
      <calculatedColumnFormula>'Eolico riepilogo'!AL7</calculatedColumnFormula>
    </tableColumn>
    <tableColumn id="38" name="5" dataDxfId="293">
      <calculatedColumnFormula>'Eolico riepilogo'!AM7</calculatedColumnFormula>
    </tableColumn>
    <tableColumn id="39" name="10" dataDxfId="292">
      <calculatedColumnFormula>'Eolico riepilogo'!AN7</calculatedColumnFormula>
    </tableColumn>
    <tableColumn id="40" name="15" dataDxfId="291">
      <calculatedColumnFormula>'Eolico riepilogo'!AO7</calculatedColumnFormula>
    </tableColumn>
    <tableColumn id="41" name="20" dataDxfId="290">
      <calculatedColumnFormula>'Eolico riepilogo'!AP7</calculatedColumnFormula>
    </tableColumn>
    <tableColumn id="42" name="25" dataDxfId="289">
      <calculatedColumnFormula>'Eolico riepilogo'!AQ7</calculatedColumnFormula>
    </tableColumn>
    <tableColumn id="43" name="30" dataDxfId="288">
      <calculatedColumnFormula>'Eolico riepilogo'!AR7</calculatedColumnFormula>
    </tableColumn>
    <tableColumn id="44" name="35" dataDxfId="287">
      <calculatedColumnFormula>'Eolico riepilogo'!AS7</calculatedColumnFormula>
    </tableColumn>
    <tableColumn id="45" name="40" dataDxfId="286">
      <calculatedColumnFormula>'Eolico riepilogo'!AT7</calculatedColumnFormula>
    </tableColumn>
    <tableColumn id="46" name="45" dataDxfId="285">
      <calculatedColumnFormula>'Eolico riepilogo'!AU7</calculatedColumnFormula>
    </tableColumn>
    <tableColumn id="47" name="50" dataDxfId="284">
      <calculatedColumnFormula>'Eolico riepilogo'!AV7</calculatedColumnFormula>
    </tableColumn>
    <tableColumn id="48" name="55" dataDxfId="283">
      <calculatedColumnFormula>'Eolico riepilogo'!AW7</calculatedColumnFormula>
    </tableColumn>
    <tableColumn id="49" name="60" dataDxfId="282">
      <calculatedColumnFormula>'Eolico riepilogo'!AX7</calculatedColumnFormula>
    </tableColumn>
    <tableColumn id="50" name="65" dataDxfId="281">
      <calculatedColumnFormula>'Eolico riepilogo'!AY7</calculatedColumnFormula>
    </tableColumn>
    <tableColumn id="51" name="70" dataDxfId="280">
      <calculatedColumnFormula>'Eolico riepilogo'!AZ7</calculatedColumnFormula>
    </tableColumn>
    <tableColumn id="52" name="75" dataDxfId="279">
      <calculatedColumnFormula>'Eolico riepilogo'!BA7</calculatedColumnFormula>
    </tableColumn>
    <tableColumn id="53" name="80" dataDxfId="278">
      <calculatedColumnFormula>'Eolico riepilogo'!BB7</calculatedColumnFormula>
    </tableColumn>
    <tableColumn id="54" name="85" dataDxfId="277">
      <calculatedColumnFormula>'Eolico riepilogo'!BC7</calculatedColumnFormula>
    </tableColumn>
    <tableColumn id="55" name="90" dataDxfId="276">
      <calculatedColumnFormula>'Eolico riepilogo'!BD7</calculatedColumnFormula>
    </tableColumn>
    <tableColumn id="56" name="95" dataDxfId="275">
      <calculatedColumnFormula>'Eolico riepilogo'!BE7</calculatedColumnFormula>
    </tableColumn>
    <tableColumn id="57" name="100" dataDxfId="274">
      <calculatedColumnFormula>'Eolico riepilogo'!BF7</calculatedColumnFormula>
    </tableColumn>
    <tableColumn id="58" name="105" dataDxfId="273">
      <calculatedColumnFormula>'Eolico riepilogo'!BG7</calculatedColumnFormula>
    </tableColumn>
    <tableColumn id="59" name="110" dataDxfId="272">
      <calculatedColumnFormula>'Eolico riepilogo'!BH7</calculatedColumnFormula>
    </tableColumn>
    <tableColumn id="60" name="115" dataDxfId="271">
      <calculatedColumnFormula>'Eolico riepilogo'!BI7</calculatedColumnFormula>
    </tableColumn>
    <tableColumn id="61" name="120" dataDxfId="270">
      <calculatedColumnFormula>'Eolico riepilogo'!BJ7</calculatedColumnFormula>
    </tableColumn>
    <tableColumn id="62" name="125" dataDxfId="269">
      <calculatedColumnFormula>'Eolico riepilogo'!BK7</calculatedColumnFormula>
    </tableColumn>
    <tableColumn id="63" name="130" dataDxfId="268">
      <calculatedColumnFormula>'Eolico riepilogo'!BL7</calculatedColumnFormula>
    </tableColumn>
    <tableColumn id="64" name="135" dataDxfId="267">
      <calculatedColumnFormula>'Eolico riepilogo'!BM7</calculatedColumnFormula>
    </tableColumn>
    <tableColumn id="65" name="140" dataDxfId="266">
      <calculatedColumnFormula>'Eolico riepilogo'!BN7</calculatedColumnFormula>
    </tableColumn>
    <tableColumn id="66" name="145" dataDxfId="265">
      <calculatedColumnFormula>'Eolico riepilogo'!BO7</calculatedColumnFormula>
    </tableColumn>
    <tableColumn id="67" name="150" dataDxfId="264">
      <calculatedColumnFormula>'Eolico riepilogo'!BP7</calculatedColumnFormula>
    </tableColumn>
    <tableColumn id="68" name="155" dataDxfId="263">
      <calculatedColumnFormula>'Eolico riepilogo'!BQ7</calculatedColumnFormula>
    </tableColumn>
    <tableColumn id="69" name="160" dataDxfId="262">
      <calculatedColumnFormula>'Eolico riepilogo'!BR7</calculatedColumnFormula>
    </tableColumn>
    <tableColumn id="70" name="165" dataDxfId="261">
      <calculatedColumnFormula>'Eolico riepilogo'!BS7</calculatedColumnFormula>
    </tableColumn>
    <tableColumn id="71" name="170" dataDxfId="260">
      <calculatedColumnFormula>'Eolico riepilogo'!BT7</calculatedColumnFormula>
    </tableColumn>
    <tableColumn id="72" name="175" dataDxfId="259">
      <calculatedColumnFormula>'Eolico riepilogo'!BU7</calculatedColumnFormula>
    </tableColumn>
    <tableColumn id="73" name="180" dataDxfId="258">
      <calculatedColumnFormula>'Eolico riepilogo'!BV7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2" name="Sole" displayName="Sole" ref="B6:BV7" totalsRowShown="0" dataDxfId="257">
  <autoFilter ref="B6:BV7"/>
  <tableColumns count="73">
    <tableColumn id="1" name="-180" dataDxfId="256">
      <calculatedColumnFormula>Fotovoltaico!E11</calculatedColumnFormula>
    </tableColumn>
    <tableColumn id="2" name="-175" dataDxfId="255">
      <calculatedColumnFormula>Fotovoltaico!F11</calculatedColumnFormula>
    </tableColumn>
    <tableColumn id="3" name="-170" dataDxfId="254">
      <calculatedColumnFormula>Fotovoltaico!G11</calculatedColumnFormula>
    </tableColumn>
    <tableColumn id="4" name="-165" dataDxfId="253">
      <calculatedColumnFormula>Fotovoltaico!H11</calculatedColumnFormula>
    </tableColumn>
    <tableColumn id="5" name="-160" dataDxfId="252">
      <calculatedColumnFormula>Fotovoltaico!I11</calculatedColumnFormula>
    </tableColumn>
    <tableColumn id="6" name="-155" dataDxfId="251">
      <calculatedColumnFormula>Fotovoltaico!J11</calculatedColumnFormula>
    </tableColumn>
    <tableColumn id="7" name="-150" dataDxfId="250">
      <calculatedColumnFormula>Fotovoltaico!K11</calculatedColumnFormula>
    </tableColumn>
    <tableColumn id="8" name="-145" dataDxfId="249">
      <calculatedColumnFormula>Fotovoltaico!L11</calculatedColumnFormula>
    </tableColumn>
    <tableColumn id="9" name="-140" dataDxfId="248">
      <calculatedColumnFormula>Fotovoltaico!M11</calculatedColumnFormula>
    </tableColumn>
    <tableColumn id="10" name="-135" dataDxfId="247">
      <calculatedColumnFormula>Fotovoltaico!N11</calculatedColumnFormula>
    </tableColumn>
    <tableColumn id="11" name="-130" dataDxfId="246">
      <calculatedColumnFormula>Fotovoltaico!O11</calculatedColumnFormula>
    </tableColumn>
    <tableColumn id="12" name="-125" dataDxfId="245">
      <calculatedColumnFormula>Fotovoltaico!P11</calculatedColumnFormula>
    </tableColumn>
    <tableColumn id="13" name="-120" dataDxfId="244">
      <calculatedColumnFormula>Fotovoltaico!Q11</calculatedColumnFormula>
    </tableColumn>
    <tableColumn id="14" name="-115" dataDxfId="243">
      <calculatedColumnFormula>Fotovoltaico!R11</calculatedColumnFormula>
    </tableColumn>
    <tableColumn id="15" name="-110" dataDxfId="242">
      <calculatedColumnFormula>Fotovoltaico!S11</calculatedColumnFormula>
    </tableColumn>
    <tableColumn id="16" name="-105" dataDxfId="241">
      <calculatedColumnFormula>Fotovoltaico!T11</calculatedColumnFormula>
    </tableColumn>
    <tableColumn id="17" name="-100" dataDxfId="240">
      <calculatedColumnFormula>Fotovoltaico!U11</calculatedColumnFormula>
    </tableColumn>
    <tableColumn id="18" name="-95" dataDxfId="239">
      <calculatedColumnFormula>Fotovoltaico!V11</calculatedColumnFormula>
    </tableColumn>
    <tableColumn id="19" name="-90" dataDxfId="238">
      <calculatedColumnFormula>Fotovoltaico!W11</calculatedColumnFormula>
    </tableColumn>
    <tableColumn id="20" name="-85" dataDxfId="237">
      <calculatedColumnFormula>Fotovoltaico!X11</calculatedColumnFormula>
    </tableColumn>
    <tableColumn id="21" name="-80" dataDxfId="236">
      <calculatedColumnFormula>Fotovoltaico!Y11</calculatedColumnFormula>
    </tableColumn>
    <tableColumn id="22" name="-75" dataDxfId="235">
      <calculatedColumnFormula>Fotovoltaico!Z11</calculatedColumnFormula>
    </tableColumn>
    <tableColumn id="23" name="-70" dataDxfId="234">
      <calculatedColumnFormula>Fotovoltaico!AA11</calculatedColumnFormula>
    </tableColumn>
    <tableColumn id="24" name="-65" dataDxfId="233">
      <calculatedColumnFormula>Fotovoltaico!AB11</calculatedColumnFormula>
    </tableColumn>
    <tableColumn id="25" name="-60" dataDxfId="232">
      <calculatedColumnFormula>Fotovoltaico!AC11</calculatedColumnFormula>
    </tableColumn>
    <tableColumn id="26" name="-55" dataDxfId="231">
      <calculatedColumnFormula>Fotovoltaico!AD11</calculatedColumnFormula>
    </tableColumn>
    <tableColumn id="27" name="-50" dataDxfId="230">
      <calculatedColumnFormula>Fotovoltaico!AE11</calculatedColumnFormula>
    </tableColumn>
    <tableColumn id="28" name="-45" dataDxfId="229">
      <calculatedColumnFormula>Fotovoltaico!AF11</calculatedColumnFormula>
    </tableColumn>
    <tableColumn id="29" name="-40" dataDxfId="228">
      <calculatedColumnFormula>Fotovoltaico!AG11</calculatedColumnFormula>
    </tableColumn>
    <tableColumn id="30" name="-35" dataDxfId="227">
      <calculatedColumnFormula>Fotovoltaico!AH11</calculatedColumnFormula>
    </tableColumn>
    <tableColumn id="31" name="-30" dataDxfId="226">
      <calculatedColumnFormula>Fotovoltaico!AI11</calculatedColumnFormula>
    </tableColumn>
    <tableColumn id="32" name="-25" dataDxfId="225">
      <calculatedColumnFormula>Fotovoltaico!AJ11</calculatedColumnFormula>
    </tableColumn>
    <tableColumn id="33" name="-20" dataDxfId="224">
      <calculatedColumnFormula>Fotovoltaico!AK11</calculatedColumnFormula>
    </tableColumn>
    <tableColumn id="34" name="-15" dataDxfId="223">
      <calculatedColumnFormula>Fotovoltaico!AL11</calculatedColumnFormula>
    </tableColumn>
    <tableColumn id="35" name="-10" dataDxfId="222">
      <calculatedColumnFormula>Fotovoltaico!AM11</calculatedColumnFormula>
    </tableColumn>
    <tableColumn id="36" name="-5" dataDxfId="221">
      <calculatedColumnFormula>Fotovoltaico!AN11</calculatedColumnFormula>
    </tableColumn>
    <tableColumn id="37" name="0" dataDxfId="220">
      <calculatedColumnFormula>Fotovoltaico!AO11</calculatedColumnFormula>
    </tableColumn>
    <tableColumn id="38" name="5" dataDxfId="219">
      <calculatedColumnFormula>Fotovoltaico!AP11</calculatedColumnFormula>
    </tableColumn>
    <tableColumn id="39" name="10" dataDxfId="218">
      <calculatedColumnFormula>Fotovoltaico!AQ11</calculatedColumnFormula>
    </tableColumn>
    <tableColumn id="40" name="15" dataDxfId="217">
      <calculatedColumnFormula>Fotovoltaico!AR11</calculatedColumnFormula>
    </tableColumn>
    <tableColumn id="41" name="20" dataDxfId="216">
      <calculatedColumnFormula>Fotovoltaico!AS11</calculatedColumnFormula>
    </tableColumn>
    <tableColumn id="42" name="25" dataDxfId="215">
      <calculatedColumnFormula>Fotovoltaico!AT11</calculatedColumnFormula>
    </tableColumn>
    <tableColumn id="43" name="30" dataDxfId="214">
      <calculatedColumnFormula>Fotovoltaico!AU11</calculatedColumnFormula>
    </tableColumn>
    <tableColumn id="44" name="35" dataDxfId="213">
      <calculatedColumnFormula>Fotovoltaico!AV11</calculatedColumnFormula>
    </tableColumn>
    <tableColumn id="45" name="40" dataDxfId="212">
      <calculatedColumnFormula>Fotovoltaico!AW11</calculatedColumnFormula>
    </tableColumn>
    <tableColumn id="46" name="45" dataDxfId="211">
      <calculatedColumnFormula>Fotovoltaico!AX11</calculatedColumnFormula>
    </tableColumn>
    <tableColumn id="47" name="50" dataDxfId="210">
      <calculatedColumnFormula>Fotovoltaico!AY11</calculatedColumnFormula>
    </tableColumn>
    <tableColumn id="48" name="55" dataDxfId="209">
      <calculatedColumnFormula>Fotovoltaico!AZ11</calculatedColumnFormula>
    </tableColumn>
    <tableColumn id="49" name="60" dataDxfId="208">
      <calculatedColumnFormula>Fotovoltaico!BA11</calculatedColumnFormula>
    </tableColumn>
    <tableColumn id="50" name="65" dataDxfId="207">
      <calculatedColumnFormula>Fotovoltaico!BB11</calculatedColumnFormula>
    </tableColumn>
    <tableColumn id="51" name="70" dataDxfId="206">
      <calculatedColumnFormula>Fotovoltaico!BC11</calculatedColumnFormula>
    </tableColumn>
    <tableColumn id="52" name="75" dataDxfId="205">
      <calculatedColumnFormula>Fotovoltaico!BD11</calculatedColumnFormula>
    </tableColumn>
    <tableColumn id="53" name="80" dataDxfId="204">
      <calculatedColumnFormula>Fotovoltaico!BE11</calculatedColumnFormula>
    </tableColumn>
    <tableColumn id="54" name="85" dataDxfId="203">
      <calculatedColumnFormula>Fotovoltaico!BF11</calculatedColumnFormula>
    </tableColumn>
    <tableColumn id="55" name="90" dataDxfId="202">
      <calculatedColumnFormula>Fotovoltaico!BG11</calculatedColumnFormula>
    </tableColumn>
    <tableColumn id="56" name="95" dataDxfId="201">
      <calculatedColumnFormula>Fotovoltaico!BH11</calculatedColumnFormula>
    </tableColumn>
    <tableColumn id="57" name="100" dataDxfId="200">
      <calculatedColumnFormula>Fotovoltaico!BI11</calculatedColumnFormula>
    </tableColumn>
    <tableColumn id="58" name="105" dataDxfId="199">
      <calculatedColumnFormula>Fotovoltaico!BJ11</calculatedColumnFormula>
    </tableColumn>
    <tableColumn id="59" name="110" dataDxfId="198">
      <calculatedColumnFormula>Fotovoltaico!BK11</calculatedColumnFormula>
    </tableColumn>
    <tableColumn id="60" name="115" dataDxfId="197">
      <calculatedColumnFormula>Fotovoltaico!BL11</calculatedColumnFormula>
    </tableColumn>
    <tableColumn id="61" name="120" dataDxfId="196">
      <calculatedColumnFormula>Fotovoltaico!BM11</calculatedColumnFormula>
    </tableColumn>
    <tableColumn id="62" name="125" dataDxfId="195">
      <calculatedColumnFormula>Fotovoltaico!BN11</calculatedColumnFormula>
    </tableColumn>
    <tableColumn id="63" name="130" dataDxfId="194">
      <calculatedColumnFormula>Fotovoltaico!BO11</calculatedColumnFormula>
    </tableColumn>
    <tableColumn id="64" name="135" dataDxfId="193">
      <calculatedColumnFormula>Fotovoltaico!BP11</calculatedColumnFormula>
    </tableColumn>
    <tableColumn id="65" name="140" dataDxfId="192">
      <calculatedColumnFormula>Fotovoltaico!BQ11</calculatedColumnFormula>
    </tableColumn>
    <tableColumn id="66" name="145" dataDxfId="191">
      <calculatedColumnFormula>Fotovoltaico!BR11</calculatedColumnFormula>
    </tableColumn>
    <tableColumn id="67" name="150" dataDxfId="190">
      <calculatedColumnFormula>Fotovoltaico!BS11</calculatedColumnFormula>
    </tableColumn>
    <tableColumn id="68" name="155" dataDxfId="189">
      <calculatedColumnFormula>Fotovoltaico!BT11</calculatedColumnFormula>
    </tableColumn>
    <tableColumn id="69" name="160" dataDxfId="188">
      <calculatedColumnFormula>Fotovoltaico!BU11</calculatedColumnFormula>
    </tableColumn>
    <tableColumn id="70" name="165" dataDxfId="187">
      <calculatedColumnFormula>Fotovoltaico!BV11</calculatedColumnFormula>
    </tableColumn>
    <tableColumn id="71" name="170" dataDxfId="186">
      <calculatedColumnFormula>Fotovoltaico!BW11</calculatedColumnFormula>
    </tableColumn>
    <tableColumn id="72" name="175" dataDxfId="185">
      <calculatedColumnFormula>Fotovoltaico!BX11</calculatedColumnFormula>
    </tableColumn>
    <tableColumn id="73" name="180" dataDxfId="184">
      <calculatedColumnFormula>Fotovoltaico!BY11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3" name="Tabella314" displayName="Tabella314" ref="A11:BV49" totalsRowShown="0">
  <autoFilter ref="A11:BV49"/>
  <tableColumns count="74">
    <tableColumn id="1" name="Sole"/>
    <tableColumn id="2" name="-180" dataDxfId="183">
      <calculatedColumnFormula>OFFSET($AL$7,0,-$A12)+OFFSET(B$3,0,$A12)</calculatedColumnFormula>
    </tableColumn>
    <tableColumn id="3" name="-175" dataDxfId="182"/>
    <tableColumn id="4" name="-170" dataDxfId="181"/>
    <tableColumn id="5" name="-165" dataDxfId="180"/>
    <tableColumn id="6" name="-160" dataDxfId="179"/>
    <tableColumn id="7" name="-155" dataDxfId="178"/>
    <tableColumn id="8" name="-150" dataDxfId="177"/>
    <tableColumn id="9" name="-145" dataDxfId="176"/>
    <tableColumn id="10" name="-140" dataDxfId="175"/>
    <tableColumn id="11" name="-135" dataDxfId="174"/>
    <tableColumn id="12" name="-130" dataDxfId="173"/>
    <tableColumn id="13" name="-125" dataDxfId="172"/>
    <tableColumn id="14" name="-120" dataDxfId="171"/>
    <tableColumn id="15" name="-115" dataDxfId="170"/>
    <tableColumn id="16" name="-110" dataDxfId="169"/>
    <tableColumn id="17" name="-105" dataDxfId="168"/>
    <tableColumn id="18" name="-100" dataDxfId="167"/>
    <tableColumn id="19" name="-95" dataDxfId="166"/>
    <tableColumn id="20" name="-90" dataDxfId="165"/>
    <tableColumn id="21" name="-85" dataDxfId="164"/>
    <tableColumn id="22" name="-80" dataDxfId="163"/>
    <tableColumn id="23" name="-75" dataDxfId="162"/>
    <tableColumn id="24" name="-70" dataDxfId="161"/>
    <tableColumn id="25" name="-65" dataDxfId="160"/>
    <tableColumn id="26" name="-60" dataDxfId="159"/>
    <tableColumn id="27" name="-55" dataDxfId="158"/>
    <tableColumn id="28" name="-50" dataDxfId="157"/>
    <tableColumn id="29" name="-45" dataDxfId="156"/>
    <tableColumn id="30" name="-40" dataDxfId="155"/>
    <tableColumn id="31" name="-35" dataDxfId="154"/>
    <tableColumn id="32" name="-30" dataDxfId="153"/>
    <tableColumn id="33" name="-25" dataDxfId="152"/>
    <tableColumn id="34" name="-20" dataDxfId="151"/>
    <tableColumn id="35" name="-15" dataDxfId="150"/>
    <tableColumn id="36" name="-10" dataDxfId="149"/>
    <tableColumn id="37" name="-5" dataDxfId="148"/>
    <tableColumn id="38" name="0" dataDxfId="147"/>
    <tableColumn id="39" name="5" dataDxfId="146"/>
    <tableColumn id="40" name="10" dataDxfId="145"/>
    <tableColumn id="41" name="15" dataDxfId="144"/>
    <tableColumn id="42" name="20" dataDxfId="143"/>
    <tableColumn id="43" name="25" dataDxfId="142"/>
    <tableColumn id="44" name="30" dataDxfId="141"/>
    <tableColumn id="45" name="35" dataDxfId="140"/>
    <tableColumn id="46" name="40" dataDxfId="139"/>
    <tableColumn id="47" name="45" dataDxfId="138"/>
    <tableColumn id="48" name="50" dataDxfId="137"/>
    <tableColumn id="49" name="55" dataDxfId="136"/>
    <tableColumn id="50" name="60" dataDxfId="135"/>
    <tableColumn id="51" name="65" dataDxfId="134"/>
    <tableColumn id="52" name="70" dataDxfId="133"/>
    <tableColumn id="53" name="75" dataDxfId="132"/>
    <tableColumn id="54" name="80" dataDxfId="131"/>
    <tableColumn id="55" name="85" dataDxfId="130"/>
    <tableColumn id="56" name="90" dataDxfId="129"/>
    <tableColumn id="57" name="95" dataDxfId="128"/>
    <tableColumn id="58" name="100" dataDxfId="127"/>
    <tableColumn id="59" name="105" dataDxfId="126"/>
    <tableColumn id="60" name="110" dataDxfId="125"/>
    <tableColumn id="61" name="115" dataDxfId="124"/>
    <tableColumn id="62" name="120" dataDxfId="123"/>
    <tableColumn id="63" name="125" dataDxfId="122"/>
    <tableColumn id="64" name="130" dataDxfId="121"/>
    <tableColumn id="65" name="135" dataDxfId="120"/>
    <tableColumn id="66" name="140" dataDxfId="119"/>
    <tableColumn id="67" name="145" dataDxfId="118"/>
    <tableColumn id="68" name="150" dataDxfId="117"/>
    <tableColumn id="69" name="155" dataDxfId="116"/>
    <tableColumn id="70" name="160" dataDxfId="115"/>
    <tableColumn id="71" name="165" dataDxfId="114"/>
    <tableColumn id="72" name="170" dataDxfId="113"/>
    <tableColumn id="73" name="175" dataDxfId="112"/>
    <tableColumn id="74" name="180" dataDxfId="111">
      <calculatedColumnFormula>OFFSET($AL$7,0,$A12)+OFFSET(BV$3,0,-$A12)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" name="Tabella2" displayName="Tabella2" ref="B5:C13" totalsRowShown="0" headerRowDxfId="110" tableBorderDxfId="109">
  <autoFilter ref="B5:C13">
    <filterColumn colId="0" hiddenButton="1"/>
    <filterColumn colId="1" hiddenButton="1"/>
  </autoFilter>
  <tableColumns count="2">
    <tableColumn id="1" name="Descrizione" dataDxfId="108"/>
    <tableColumn id="2" name="Valore" dataDxfId="10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3" name="Tabella3" displayName="Tabella3" ref="E5:F12" totalsRowShown="0" headerRowDxfId="106" tableBorderDxfId="105">
  <autoFilter ref="E5:F12">
    <filterColumn colId="0" hiddenButton="1"/>
    <filterColumn colId="1" hiddenButton="1"/>
  </autoFilter>
  <tableColumns count="2">
    <tableColumn id="1" name="Descrizione" dataDxfId="104"/>
    <tableColumn id="2" name="Valore" dataDxfId="10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" name="Tabella22" displayName="Tabella22" ref="B5:C13" totalsRowShown="0" headerRowDxfId="102" tableBorderDxfId="101">
  <autoFilter ref="B5:C13"/>
  <tableColumns count="2">
    <tableColumn id="1" name="Descrizione" dataDxfId="100"/>
    <tableColumn id="2" name="Valore" dataDxfId="99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4" name="Tabella35" displayName="Tabella35" ref="E5:F12" totalsRowShown="0" headerRowDxfId="98" tableBorderDxfId="97">
  <autoFilter ref="E5:F12"/>
  <tableColumns count="2">
    <tableColumn id="1" name="Descrizione" dataDxfId="96"/>
    <tableColumn id="2" name="Valore" dataDxfId="9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table" Target="../tables/table10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table" Target="../tables/table1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workbookViewId="0">
      <selection activeCell="D15" sqref="D15"/>
    </sheetView>
  </sheetViews>
  <sheetFormatPr defaultRowHeight="15" x14ac:dyDescent="0.25"/>
  <cols>
    <col min="1" max="1" width="1.5703125" style="1" customWidth="1"/>
    <col min="2" max="2" width="51.140625" style="1" bestFit="1" customWidth="1"/>
    <col min="3" max="3" width="11.42578125" style="1" customWidth="1"/>
    <col min="4" max="4" width="2.85546875" style="1" customWidth="1"/>
    <col min="5" max="5" width="42.7109375" style="1" bestFit="1" customWidth="1"/>
    <col min="6" max="6" width="11.42578125" style="1" customWidth="1"/>
    <col min="7" max="7" width="1.28515625" style="1" customWidth="1"/>
    <col min="8" max="16384" width="9.140625" style="1"/>
  </cols>
  <sheetData>
    <row r="1" spans="2:9" ht="5.25" customHeight="1" x14ac:dyDescent="0.25"/>
    <row r="2" spans="2:9" ht="37.5" customHeight="1" x14ac:dyDescent="0.25">
      <c r="B2" s="50" t="s">
        <v>99</v>
      </c>
      <c r="C2" s="51"/>
      <c r="D2" s="51"/>
      <c r="E2" s="51"/>
      <c r="F2" s="52"/>
    </row>
    <row r="3" spans="2:9" ht="7.5" customHeight="1" x14ac:dyDescent="0.25"/>
    <row r="4" spans="2:9" ht="22.5" customHeight="1" x14ac:dyDescent="0.3">
      <c r="B4" s="53" t="s">
        <v>11</v>
      </c>
      <c r="C4" s="54"/>
      <c r="E4" s="55" t="s">
        <v>12</v>
      </c>
      <c r="F4" s="56"/>
    </row>
    <row r="5" spans="2:9" ht="22.5" customHeight="1" x14ac:dyDescent="0.25">
      <c r="B5" s="9" t="s">
        <v>10</v>
      </c>
      <c r="C5" s="10" t="s">
        <v>9</v>
      </c>
      <c r="E5" s="16" t="s">
        <v>10</v>
      </c>
      <c r="F5" s="17" t="s">
        <v>9</v>
      </c>
    </row>
    <row r="6" spans="2:9" ht="22.5" customHeight="1" x14ac:dyDescent="0.25">
      <c r="B6" s="5" t="s">
        <v>100</v>
      </c>
      <c r="C6" s="36">
        <f ca="1">AVERAGE(Aggregazione!B49:BV49)</f>
        <v>4036.4111247605051</v>
      </c>
      <c r="E6" s="16" t="s">
        <v>100</v>
      </c>
      <c r="F6" s="25">
        <f ca="1">C6</f>
        <v>4036.4111247605051</v>
      </c>
    </row>
    <row r="7" spans="2:9" ht="22.5" customHeight="1" x14ac:dyDescent="0.25">
      <c r="B7" s="5" t="s">
        <v>23</v>
      </c>
      <c r="C7" s="20">
        <v>0.97</v>
      </c>
      <c r="E7" s="16" t="s">
        <v>107</v>
      </c>
      <c r="F7" s="24">
        <f>PRODUCT(C7:C10)</f>
        <v>0.66784500000000002</v>
      </c>
    </row>
    <row r="8" spans="2:9" ht="22.5" customHeight="1" x14ac:dyDescent="0.25">
      <c r="B8" s="5" t="s">
        <v>15</v>
      </c>
      <c r="C8" s="20">
        <v>0.85</v>
      </c>
      <c r="E8" s="11" t="s">
        <v>101</v>
      </c>
      <c r="F8" s="18">
        <f ca="1">F6*F7</f>
        <v>2695.6969876156795</v>
      </c>
    </row>
    <row r="9" spans="2:9" ht="22.5" customHeight="1" x14ac:dyDescent="0.25">
      <c r="B9" s="5" t="s">
        <v>16</v>
      </c>
      <c r="C9" s="20">
        <v>0.9</v>
      </c>
      <c r="E9" s="12" t="s">
        <v>103</v>
      </c>
      <c r="F9" s="22">
        <f ca="1">(F8/1000)*C11</f>
        <v>3.6651278514172105</v>
      </c>
      <c r="I9" s="4"/>
    </row>
    <row r="10" spans="2:9" ht="22.5" customHeight="1" x14ac:dyDescent="0.25">
      <c r="B10" s="5" t="s">
        <v>106</v>
      </c>
      <c r="C10" s="20">
        <v>0.9</v>
      </c>
      <c r="E10" s="11" t="s">
        <v>105</v>
      </c>
      <c r="F10" s="13">
        <f ca="1">F9*C12</f>
        <v>32.986150662754895</v>
      </c>
    </row>
    <row r="11" spans="2:9" ht="22.5" customHeight="1" x14ac:dyDescent="0.25">
      <c r="B11" s="5" t="s">
        <v>102</v>
      </c>
      <c r="C11" s="21">
        <v>1.3596216000000001</v>
      </c>
      <c r="E11" s="2"/>
      <c r="F11" s="3"/>
    </row>
    <row r="12" spans="2:9" ht="22.5" customHeight="1" x14ac:dyDescent="0.25">
      <c r="B12" s="5" t="s">
        <v>104</v>
      </c>
      <c r="C12" s="23">
        <f>45/5</f>
        <v>9</v>
      </c>
    </row>
    <row r="13" spans="2:9" ht="22.5" customHeight="1" x14ac:dyDescent="0.25"/>
    <row r="14" spans="2:9" ht="22.5" customHeight="1" x14ac:dyDescent="0.25"/>
    <row r="15" spans="2:9" ht="22.5" customHeight="1" x14ac:dyDescent="0.25"/>
    <row r="16" spans="2:9" ht="22.5" customHeight="1" x14ac:dyDescent="0.25"/>
  </sheetData>
  <mergeCells count="3">
    <mergeCell ref="B2:F2"/>
    <mergeCell ref="B4:C4"/>
    <mergeCell ref="E4:F4"/>
  </mergeCells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9"/>
  <sheetViews>
    <sheetView workbookViewId="0">
      <selection activeCell="AC4" sqref="AC4"/>
    </sheetView>
  </sheetViews>
  <sheetFormatPr defaultRowHeight="15" x14ac:dyDescent="0.25"/>
  <cols>
    <col min="2" max="74" width="10.5703125" bestFit="1" customWidth="1"/>
  </cols>
  <sheetData>
    <row r="1" spans="1:74" x14ac:dyDescent="0.25">
      <c r="B1" t="s">
        <v>116</v>
      </c>
    </row>
    <row r="2" spans="1:74" x14ac:dyDescent="0.25">
      <c r="B2" t="s">
        <v>24</v>
      </c>
      <c r="C2" t="s">
        <v>25</v>
      </c>
      <c r="D2" t="s">
        <v>26</v>
      </c>
      <c r="E2" t="s">
        <v>27</v>
      </c>
      <c r="F2" t="s">
        <v>28</v>
      </c>
      <c r="G2" t="s">
        <v>29</v>
      </c>
      <c r="H2" t="s">
        <v>30</v>
      </c>
      <c r="I2" t="s">
        <v>31</v>
      </c>
      <c r="J2" t="s">
        <v>32</v>
      </c>
      <c r="K2" t="s">
        <v>33</v>
      </c>
      <c r="L2" t="s">
        <v>34</v>
      </c>
      <c r="M2" t="s">
        <v>35</v>
      </c>
      <c r="N2" t="s">
        <v>36</v>
      </c>
      <c r="O2" t="s">
        <v>37</v>
      </c>
      <c r="P2" t="s">
        <v>38</v>
      </c>
      <c r="Q2" t="s">
        <v>39</v>
      </c>
      <c r="R2" t="s">
        <v>40</v>
      </c>
      <c r="S2" t="s">
        <v>41</v>
      </c>
      <c r="T2" t="s">
        <v>42</v>
      </c>
      <c r="U2" t="s">
        <v>43</v>
      </c>
      <c r="V2" t="s">
        <v>44</v>
      </c>
      <c r="W2" t="s">
        <v>45</v>
      </c>
      <c r="X2" t="s">
        <v>46</v>
      </c>
      <c r="Y2" t="s">
        <v>47</v>
      </c>
      <c r="Z2" t="s">
        <v>48</v>
      </c>
      <c r="AA2" t="s">
        <v>49</v>
      </c>
      <c r="AB2" t="s">
        <v>50</v>
      </c>
      <c r="AC2" t="s">
        <v>51</v>
      </c>
      <c r="AD2" t="s">
        <v>52</v>
      </c>
      <c r="AE2" t="s">
        <v>53</v>
      </c>
      <c r="AF2" t="s">
        <v>54</v>
      </c>
      <c r="AG2" t="s">
        <v>55</v>
      </c>
      <c r="AH2" t="s">
        <v>56</v>
      </c>
      <c r="AI2" t="s">
        <v>57</v>
      </c>
      <c r="AJ2" t="s">
        <v>58</v>
      </c>
      <c r="AK2" t="s">
        <v>59</v>
      </c>
      <c r="AL2" t="s">
        <v>60</v>
      </c>
      <c r="AM2" t="s">
        <v>61</v>
      </c>
      <c r="AN2" t="s">
        <v>62</v>
      </c>
      <c r="AO2" t="s">
        <v>63</v>
      </c>
      <c r="AP2" t="s">
        <v>64</v>
      </c>
      <c r="AQ2" t="s">
        <v>65</v>
      </c>
      <c r="AR2" t="s">
        <v>66</v>
      </c>
      <c r="AS2" t="s">
        <v>67</v>
      </c>
      <c r="AT2" t="s">
        <v>68</v>
      </c>
      <c r="AU2" t="s">
        <v>69</v>
      </c>
      <c r="AV2" t="s">
        <v>70</v>
      </c>
      <c r="AW2" t="s">
        <v>71</v>
      </c>
      <c r="AX2" t="s">
        <v>72</v>
      </c>
      <c r="AY2" t="s">
        <v>73</v>
      </c>
      <c r="AZ2" t="s">
        <v>74</v>
      </c>
      <c r="BA2" t="s">
        <v>75</v>
      </c>
      <c r="BB2" t="s">
        <v>76</v>
      </c>
      <c r="BC2" t="s">
        <v>77</v>
      </c>
      <c r="BD2" t="s">
        <v>78</v>
      </c>
      <c r="BE2" t="s">
        <v>79</v>
      </c>
      <c r="BF2" t="s">
        <v>80</v>
      </c>
      <c r="BG2" t="s">
        <v>81</v>
      </c>
      <c r="BH2" t="s">
        <v>82</v>
      </c>
      <c r="BI2" t="s">
        <v>83</v>
      </c>
      <c r="BJ2" t="s">
        <v>84</v>
      </c>
      <c r="BK2" t="s">
        <v>85</v>
      </c>
      <c r="BL2" t="s">
        <v>86</v>
      </c>
      <c r="BM2" t="s">
        <v>87</v>
      </c>
      <c r="BN2" t="s">
        <v>88</v>
      </c>
      <c r="BO2" t="s">
        <v>89</v>
      </c>
      <c r="BP2" t="s">
        <v>90</v>
      </c>
      <c r="BQ2" t="s">
        <v>91</v>
      </c>
      <c r="BR2" t="s">
        <v>92</v>
      </c>
      <c r="BS2" t="s">
        <v>93</v>
      </c>
      <c r="BT2" t="s">
        <v>94</v>
      </c>
      <c r="BU2" t="s">
        <v>95</v>
      </c>
      <c r="BV2" t="s">
        <v>96</v>
      </c>
    </row>
    <row r="3" spans="1:74" x14ac:dyDescent="0.25">
      <c r="B3" s="35">
        <f>'Eolico riepilogo'!B7</f>
        <v>542.24240273437499</v>
      </c>
      <c r="C3" s="35">
        <f>'Eolico riepilogo'!C7</f>
        <v>552.07076443875417</v>
      </c>
      <c r="D3" s="35">
        <f>'Eolico riepilogo'!D7</f>
        <v>557.69753427631269</v>
      </c>
      <c r="E3" s="35">
        <f>'Eolico riepilogo'!E7</f>
        <v>559.07988913105032</v>
      </c>
      <c r="F3" s="35">
        <f>'Eolico riepilogo'!F7</f>
        <v>556.20730844783384</v>
      </c>
      <c r="G3" s="35">
        <f>'Eolico riepilogo'!G7</f>
        <v>549.101654300174</v>
      </c>
      <c r="H3" s="35">
        <f>'Eolico riepilogo'!H7</f>
        <v>537.81700500664601</v>
      </c>
      <c r="I3" s="35">
        <f>'Eolico riepilogo'!I7</f>
        <v>522.43924356223079</v>
      </c>
      <c r="J3" s="35">
        <f>'Eolico riepilogo'!J7</f>
        <v>503.0854040168669</v>
      </c>
      <c r="K3" s="35">
        <f>'Eolico riepilogo'!K7</f>
        <v>479.90278077566239</v>
      </c>
      <c r="L3" s="35">
        <f>'Eolico riepilogo'!L7</f>
        <v>453.06780759953341</v>
      </c>
      <c r="M3" s="35">
        <f>'Eolico riepilogo'!M7</f>
        <v>422.78471483774973</v>
      </c>
      <c r="N3" s="35">
        <f>'Eolico riepilogo'!N7</f>
        <v>389.28397511166048</v>
      </c>
      <c r="O3" s="35">
        <f>'Eolico riepilogo'!O7</f>
        <v>352.82054927888078</v>
      </c>
      <c r="P3" s="35">
        <f>'Eolico riepilogo'!P7</f>
        <v>313.67194602721634</v>
      </c>
      <c r="Q3" s="35">
        <f>'Eolico riepilogo'!Q7</f>
        <v>272.13610986598553</v>
      </c>
      <c r="R3" s="35">
        <f>'Eolico riepilogo'!R7</f>
        <v>228.52915358839866</v>
      </c>
      <c r="S3" s="35">
        <f>'Eolico riepilogo'!S7</f>
        <v>183.18295246232839</v>
      </c>
      <c r="T3" s="35">
        <f>'Eolico riepilogo'!T7</f>
        <v>136.44261845912911</v>
      </c>
      <c r="U3" s="35">
        <f>'Eolico riepilogo'!U7</f>
        <v>197.22578701489218</v>
      </c>
      <c r="V3" s="35">
        <f>'Eolico riepilogo'!V7</f>
        <v>256.50794824328591</v>
      </c>
      <c r="W3" s="35">
        <f>'Eolico riepilogo'!W7</f>
        <v>313.83792910181421</v>
      </c>
      <c r="X3" s="35">
        <f>'Eolico riepilogo'!X7</f>
        <v>368.77941381935523</v>
      </c>
      <c r="Y3" s="35">
        <f>'Eolico riepilogo'!Y7</f>
        <v>420.91426452263249</v>
      </c>
      <c r="Z3" s="35">
        <f>'Eolico riepilogo'!Z7</f>
        <v>469.84570351791092</v>
      </c>
      <c r="AA3" s="35">
        <f>'Eolico riepilogo'!AA7</f>
        <v>515.2013330088256</v>
      </c>
      <c r="AB3" s="35">
        <f>'Eolico riepilogo'!AB7</f>
        <v>556.63596926847265</v>
      </c>
      <c r="AC3" s="35">
        <f>'Eolico riepilogo'!AC7</f>
        <v>593.83426969599907</v>
      </c>
      <c r="AD3" s="35">
        <f>'Eolico riepilogo'!AD7</f>
        <v>626.51313276420319</v>
      </c>
      <c r="AE3" s="35">
        <f>'Eolico riepilogo'!AE7</f>
        <v>654.42385259309924</v>
      </c>
      <c r="AF3" s="35">
        <f>'Eolico riepilogo'!AF7</f>
        <v>677.35401175183586</v>
      </c>
      <c r="AG3" s="35">
        <f>'Eolico riepilogo'!AG7</f>
        <v>695.12909788360605</v>
      </c>
      <c r="AH3" s="35">
        <f>'Eolico riepilogo'!AH7</f>
        <v>707.61383185005707</v>
      </c>
      <c r="AI3" s="35">
        <f>'Eolico riepilogo'!AI7</f>
        <v>714.71319728721551</v>
      </c>
      <c r="AJ3" s="35">
        <f>'Eolico riepilogo'!AJ7</f>
        <v>716.37316373739043</v>
      </c>
      <c r="AK3" s="35">
        <f>'Eolico riepilogo'!AK7</f>
        <v>712.58109785358101</v>
      </c>
      <c r="AL3" s="35">
        <f>'Eolico riepilogo'!AL7</f>
        <v>703.36585954687507</v>
      </c>
      <c r="AM3" s="35">
        <f>'Eolico riepilogo'!AM7</f>
        <v>712.58109785358101</v>
      </c>
      <c r="AN3" s="35">
        <f>'Eolico riepilogo'!AN7</f>
        <v>716.37316373739043</v>
      </c>
      <c r="AO3" s="35">
        <f>'Eolico riepilogo'!AO7</f>
        <v>714.71319728721551</v>
      </c>
      <c r="AP3" s="35">
        <f>'Eolico riepilogo'!AP7</f>
        <v>707.61383185005707</v>
      </c>
      <c r="AQ3" s="35">
        <f>'Eolico riepilogo'!AQ7</f>
        <v>695.12909788360605</v>
      </c>
      <c r="AR3" s="35">
        <f>'Eolico riepilogo'!AR7</f>
        <v>677.35401175183586</v>
      </c>
      <c r="AS3" s="35">
        <f>'Eolico riepilogo'!AS7</f>
        <v>654.42385259309924</v>
      </c>
      <c r="AT3" s="35">
        <f>'Eolico riepilogo'!AT7</f>
        <v>626.51313276420319</v>
      </c>
      <c r="AU3" s="35">
        <f>'Eolico riepilogo'!AU7</f>
        <v>593.83426969599907</v>
      </c>
      <c r="AV3" s="35">
        <f>'Eolico riepilogo'!AV7</f>
        <v>556.63596926847265</v>
      </c>
      <c r="AW3" s="35">
        <f>'Eolico riepilogo'!AW7</f>
        <v>515.2013330088256</v>
      </c>
      <c r="AX3" s="35">
        <f>'Eolico riepilogo'!AX7</f>
        <v>469.84570351791092</v>
      </c>
      <c r="AY3" s="35">
        <f>'Eolico riepilogo'!AY7</f>
        <v>420.91426452263249</v>
      </c>
      <c r="AZ3" s="35">
        <f>'Eolico riepilogo'!AZ7</f>
        <v>368.77941381935523</v>
      </c>
      <c r="BA3" s="35">
        <f>'Eolico riepilogo'!BA7</f>
        <v>313.83792910181421</v>
      </c>
      <c r="BB3" s="35">
        <f>'Eolico riepilogo'!BB7</f>
        <v>256.50794824328591</v>
      </c>
      <c r="BC3" s="35">
        <f>'Eolico riepilogo'!BC7</f>
        <v>197.22578701489218</v>
      </c>
      <c r="BD3" s="35">
        <f>'Eolico riepilogo'!BD7</f>
        <v>136.44261845912914</v>
      </c>
      <c r="BE3" s="35">
        <f>'Eolico riepilogo'!BE7</f>
        <v>183.18295246232864</v>
      </c>
      <c r="BF3" s="35">
        <f>'Eolico riepilogo'!BF7</f>
        <v>228.52915358839888</v>
      </c>
      <c r="BG3" s="35">
        <f>'Eolico riepilogo'!BG7</f>
        <v>272.13610986598587</v>
      </c>
      <c r="BH3" s="35">
        <f>'Eolico riepilogo'!BH7</f>
        <v>313.67194602721673</v>
      </c>
      <c r="BI3" s="35">
        <f>'Eolico riepilogo'!BI7</f>
        <v>352.82054927888112</v>
      </c>
      <c r="BJ3" s="35">
        <f>'Eolico riepilogo'!BJ7</f>
        <v>389.28397511166082</v>
      </c>
      <c r="BK3" s="35">
        <f>'Eolico riepilogo'!BK7</f>
        <v>422.78471483775002</v>
      </c>
      <c r="BL3" s="35">
        <f>'Eolico riepilogo'!BL7</f>
        <v>453.06780759953352</v>
      </c>
      <c r="BM3" s="35">
        <f>'Eolico riepilogo'!BM7</f>
        <v>479.90278077566251</v>
      </c>
      <c r="BN3" s="35">
        <f>'Eolico riepilogo'!BN7</f>
        <v>503.08540401686702</v>
      </c>
      <c r="BO3" s="35">
        <f>'Eolico riepilogo'!BO7</f>
        <v>522.43924356223079</v>
      </c>
      <c r="BP3" s="35">
        <f>'Eolico riepilogo'!BP7</f>
        <v>537.8170050066459</v>
      </c>
      <c r="BQ3" s="35">
        <f>'Eolico riepilogo'!BQ7</f>
        <v>549.10165430017389</v>
      </c>
      <c r="BR3" s="35">
        <f>'Eolico riepilogo'!BR7</f>
        <v>556.20730844783373</v>
      </c>
      <c r="BS3" s="35">
        <f>'Eolico riepilogo'!BS7</f>
        <v>559.07988913105032</v>
      </c>
      <c r="BT3" s="35">
        <f>'Eolico riepilogo'!BT7</f>
        <v>557.69753427631269</v>
      </c>
      <c r="BU3" s="35">
        <f>'Eolico riepilogo'!BU7</f>
        <v>552.07076443875417</v>
      </c>
      <c r="BV3" s="35">
        <f>'Eolico riepilogo'!BV7</f>
        <v>542.24240273437499</v>
      </c>
    </row>
    <row r="5" spans="1:74" x14ac:dyDescent="0.25">
      <c r="B5" t="s">
        <v>114</v>
      </c>
    </row>
    <row r="6" spans="1:74" x14ac:dyDescent="0.25">
      <c r="B6" t="s">
        <v>24</v>
      </c>
      <c r="C6" t="s">
        <v>25</v>
      </c>
      <c r="D6" t="s">
        <v>26</v>
      </c>
      <c r="E6" t="s">
        <v>27</v>
      </c>
      <c r="F6" t="s">
        <v>28</v>
      </c>
      <c r="G6" t="s">
        <v>29</v>
      </c>
      <c r="H6" t="s">
        <v>30</v>
      </c>
      <c r="I6" t="s">
        <v>31</v>
      </c>
      <c r="J6" t="s">
        <v>32</v>
      </c>
      <c r="K6" t="s">
        <v>33</v>
      </c>
      <c r="L6" t="s">
        <v>34</v>
      </c>
      <c r="M6" t="s">
        <v>35</v>
      </c>
      <c r="N6" t="s">
        <v>36</v>
      </c>
      <c r="O6" t="s">
        <v>37</v>
      </c>
      <c r="P6" t="s">
        <v>38</v>
      </c>
      <c r="Q6" t="s">
        <v>39</v>
      </c>
      <c r="R6" t="s">
        <v>40</v>
      </c>
      <c r="S6" t="s">
        <v>41</v>
      </c>
      <c r="T6" t="s">
        <v>42</v>
      </c>
      <c r="U6" t="s">
        <v>43</v>
      </c>
      <c r="V6" t="s">
        <v>44</v>
      </c>
      <c r="W6" t="s">
        <v>45</v>
      </c>
      <c r="X6" t="s">
        <v>46</v>
      </c>
      <c r="Y6" t="s">
        <v>47</v>
      </c>
      <c r="Z6" t="s">
        <v>48</v>
      </c>
      <c r="AA6" t="s">
        <v>49</v>
      </c>
      <c r="AB6" t="s">
        <v>50</v>
      </c>
      <c r="AC6" t="s">
        <v>51</v>
      </c>
      <c r="AD6" t="s">
        <v>52</v>
      </c>
      <c r="AE6" t="s">
        <v>53</v>
      </c>
      <c r="AF6" t="s">
        <v>54</v>
      </c>
      <c r="AG6" t="s">
        <v>55</v>
      </c>
      <c r="AH6" t="s">
        <v>56</v>
      </c>
      <c r="AI6" t="s">
        <v>57</v>
      </c>
      <c r="AJ6" t="s">
        <v>58</v>
      </c>
      <c r="AK6" t="s">
        <v>59</v>
      </c>
      <c r="AL6" t="s">
        <v>60</v>
      </c>
      <c r="AM6" t="s">
        <v>61</v>
      </c>
      <c r="AN6" t="s">
        <v>62</v>
      </c>
      <c r="AO6" t="s">
        <v>63</v>
      </c>
      <c r="AP6" t="s">
        <v>64</v>
      </c>
      <c r="AQ6" t="s">
        <v>65</v>
      </c>
      <c r="AR6" t="s">
        <v>66</v>
      </c>
      <c r="AS6" t="s">
        <v>67</v>
      </c>
      <c r="AT6" t="s">
        <v>68</v>
      </c>
      <c r="AU6" t="s">
        <v>69</v>
      </c>
      <c r="AV6" t="s">
        <v>70</v>
      </c>
      <c r="AW6" t="s">
        <v>71</v>
      </c>
      <c r="AX6" t="s">
        <v>72</v>
      </c>
      <c r="AY6" t="s">
        <v>73</v>
      </c>
      <c r="AZ6" t="s">
        <v>74</v>
      </c>
      <c r="BA6" t="s">
        <v>75</v>
      </c>
      <c r="BB6" t="s">
        <v>76</v>
      </c>
      <c r="BC6" t="s">
        <v>77</v>
      </c>
      <c r="BD6" t="s">
        <v>78</v>
      </c>
      <c r="BE6" t="s">
        <v>79</v>
      </c>
      <c r="BF6" t="s">
        <v>80</v>
      </c>
      <c r="BG6" t="s">
        <v>81</v>
      </c>
      <c r="BH6" t="s">
        <v>82</v>
      </c>
      <c r="BI6" t="s">
        <v>83</v>
      </c>
      <c r="BJ6" t="s">
        <v>84</v>
      </c>
      <c r="BK6" t="s">
        <v>85</v>
      </c>
      <c r="BL6" t="s">
        <v>86</v>
      </c>
      <c r="BM6" t="s">
        <v>87</v>
      </c>
      <c r="BN6" t="s">
        <v>88</v>
      </c>
      <c r="BO6" t="s">
        <v>89</v>
      </c>
      <c r="BP6" t="s">
        <v>90</v>
      </c>
      <c r="BQ6" t="s">
        <v>91</v>
      </c>
      <c r="BR6" t="s">
        <v>92</v>
      </c>
      <c r="BS6" t="s">
        <v>93</v>
      </c>
      <c r="BT6" t="s">
        <v>94</v>
      </c>
      <c r="BU6" t="s">
        <v>95</v>
      </c>
      <c r="BV6" t="s">
        <v>96</v>
      </c>
    </row>
    <row r="7" spans="1:74" x14ac:dyDescent="0.25">
      <c r="B7" s="19">
        <f>Fotovoltaico!E11</f>
        <v>1935.8202060000001</v>
      </c>
      <c r="C7" s="19">
        <f>Fotovoltaico!F11</f>
        <v>1940.7994650000001</v>
      </c>
      <c r="D7" s="19">
        <f>Fotovoltaico!G11</f>
        <v>1950.291324</v>
      </c>
      <c r="E7" s="19">
        <f>Fotovoltaico!H11</f>
        <v>1970.477451</v>
      </c>
      <c r="F7" s="19">
        <f>Fotovoltaico!I11</f>
        <v>1997.3595869999999</v>
      </c>
      <c r="G7" s="19">
        <f>Fotovoltaico!J11</f>
        <v>2031.1087230000003</v>
      </c>
      <c r="H7" s="19">
        <f>Fotovoltaico!K11</f>
        <v>2075.2578270000004</v>
      </c>
      <c r="I7" s="19">
        <f>Fotovoltaico!L11</f>
        <v>2126.1519899999998</v>
      </c>
      <c r="J7" s="19">
        <f>Fotovoltaico!M11</f>
        <v>2181.9763619999999</v>
      </c>
      <c r="K7" s="19">
        <f>Fotovoltaico!N11</f>
        <v>2243.2704929999995</v>
      </c>
      <c r="L7" s="19">
        <f>Fotovoltaico!O11</f>
        <v>2308.2685829999996</v>
      </c>
      <c r="M7" s="19">
        <f>Fotovoltaico!P11</f>
        <v>2375.5720229999997</v>
      </c>
      <c r="N7" s="19">
        <f>Fotovoltaico!Q11</f>
        <v>2441.845413</v>
      </c>
      <c r="O7" s="19">
        <f>Fotovoltaico!R11</f>
        <v>2512.8528120000001</v>
      </c>
      <c r="P7" s="19">
        <f>Fotovoltaico!S11</f>
        <v>2582.2163519999999</v>
      </c>
      <c r="Q7" s="19">
        <f>Fotovoltaico!T11</f>
        <v>2650.9184009999999</v>
      </c>
      <c r="R7" s="19">
        <f>Fotovoltaico!U11</f>
        <v>2716.9465410000003</v>
      </c>
      <c r="S7" s="19">
        <f>Fotovoltaico!V11</f>
        <v>2783.2689809999997</v>
      </c>
      <c r="T7" s="19">
        <f>Fotovoltaico!W11</f>
        <v>2848.9776120000001</v>
      </c>
      <c r="U7" s="19">
        <f>Fotovoltaico!X11</f>
        <v>2912.2589520000001</v>
      </c>
      <c r="V7" s="19">
        <f>Fotovoltaico!Y11</f>
        <v>2972.8663830000005</v>
      </c>
      <c r="W7" s="19">
        <f>Fotovoltaico!Z11</f>
        <v>3029.8189050000001</v>
      </c>
      <c r="X7" s="19">
        <f>Fotovoltaico!AA11</f>
        <v>3086.3551860000002</v>
      </c>
      <c r="Y7" s="19">
        <f>Fotovoltaico!AB11</f>
        <v>3139.9723080000003</v>
      </c>
      <c r="Z7" s="19">
        <f>Fotovoltaico!AC11</f>
        <v>3187.1386710000002</v>
      </c>
      <c r="AA7" s="19">
        <f>Fotovoltaico!AD11</f>
        <v>3236.0708340000001</v>
      </c>
      <c r="AB7" s="19">
        <f>Fotovoltaico!AE11</f>
        <v>3279.4112970000006</v>
      </c>
      <c r="AC7" s="19">
        <f>Fotovoltaico!AF11</f>
        <v>3319.832601000001</v>
      </c>
      <c r="AD7" s="19">
        <f>Fotovoltaico!AG11</f>
        <v>3355.2746459999998</v>
      </c>
      <c r="AE7" s="19">
        <f>Fotovoltaico!AH11</f>
        <v>3389.245191</v>
      </c>
      <c r="AF7" s="19">
        <f>Fotovoltaico!AI11</f>
        <v>3417.2064270000005</v>
      </c>
      <c r="AG7" s="19">
        <f>Fotovoltaico!AJ11</f>
        <v>3442.1265630000007</v>
      </c>
      <c r="AH7" s="19">
        <f>Fotovoltaico!AK11</f>
        <v>3461.33169</v>
      </c>
      <c r="AI7" s="19">
        <f>Fotovoltaico!AL11</f>
        <v>3476.8328580000002</v>
      </c>
      <c r="AJ7" s="19">
        <f>Fotovoltaico!AM11</f>
        <v>3488.0176259999998</v>
      </c>
      <c r="AK7" s="19">
        <f>Fotovoltaico!AN11</f>
        <v>3492.702585</v>
      </c>
      <c r="AL7" s="19">
        <f>Fotovoltaico!AO11</f>
        <v>3494.7626850000001</v>
      </c>
      <c r="AM7" s="19">
        <f>Fotovoltaico!AP11</f>
        <v>3491.9668350000002</v>
      </c>
      <c r="AN7" s="19">
        <f>Fotovoltaico!AQ11</f>
        <v>3485.2217760000003</v>
      </c>
      <c r="AO7" s="19">
        <f>Fotovoltaico!AR11</f>
        <v>3471.4864080000007</v>
      </c>
      <c r="AP7" s="19">
        <f>Fotovoltaico!AS11</f>
        <v>3454.5866309999997</v>
      </c>
      <c r="AQ7" s="19">
        <f>Fotovoltaico!AT11</f>
        <v>3432.340404</v>
      </c>
      <c r="AR7" s="19">
        <f>Fotovoltaico!AU11</f>
        <v>3407.4202680000003</v>
      </c>
      <c r="AS7" s="19">
        <f>Fotovoltaico!AV11</f>
        <v>3377.1536819999997</v>
      </c>
      <c r="AT7" s="19">
        <f>Fotovoltaico!AW11</f>
        <v>3345.7827869999996</v>
      </c>
      <c r="AU7" s="19">
        <f>Fotovoltaico!AX11</f>
        <v>3304.3314329999998</v>
      </c>
      <c r="AV7" s="19">
        <f>Fotovoltaico!AY11</f>
        <v>3263.9101290000003</v>
      </c>
      <c r="AW7" s="19">
        <f>Fotovoltaico!AZ11</f>
        <v>3219.8339159999996</v>
      </c>
      <c r="AX7" s="19">
        <f>Fotovoltaico!BA11</f>
        <v>3170.6074529999996</v>
      </c>
      <c r="AY7" s="19">
        <f>Fotovoltaico!BB11</f>
        <v>3120.3999899999999</v>
      </c>
      <c r="AZ7" s="19">
        <f>Fotovoltaico!BC11</f>
        <v>3068.5486679999995</v>
      </c>
      <c r="BA7" s="19">
        <f>Fotovoltaico!BD11</f>
        <v>3009.9522870000001</v>
      </c>
      <c r="BB7" s="19">
        <f>Fotovoltaico!BE11</f>
        <v>2953.294065</v>
      </c>
      <c r="BC7" s="19">
        <f>Fotovoltaico!BF11</f>
        <v>2895.7277340000005</v>
      </c>
      <c r="BD7" s="19">
        <f>Fotovoltaico!BG11</f>
        <v>2830.6805940000004</v>
      </c>
      <c r="BE7" s="19">
        <f>Fotovoltaico!BH11</f>
        <v>2767.7678130000004</v>
      </c>
      <c r="BF7" s="19">
        <f>Fotovoltaico!BI11</f>
        <v>2699.6795730000003</v>
      </c>
      <c r="BG7" s="19">
        <f>Fotovoltaico!BJ11</f>
        <v>2633.3571329999995</v>
      </c>
      <c r="BH7" s="19">
        <f>Fotovoltaico!BK11</f>
        <v>2564.655084</v>
      </c>
      <c r="BI7" s="19">
        <f>Fotovoltaico!BL11</f>
        <v>2496.321594</v>
      </c>
      <c r="BJ7" s="19">
        <f>Fotovoltaico!BM11</f>
        <v>2429.0181539999999</v>
      </c>
      <c r="BK7" s="19">
        <f>Fotovoltaico!BN11</f>
        <v>2361.3461550000002</v>
      </c>
      <c r="BL7" s="19">
        <f>Fotovoltaico!BO11</f>
        <v>2295.0727649999999</v>
      </c>
      <c r="BM7" s="19">
        <f>Fotovoltaico!BP11</f>
        <v>2231.4242340000001</v>
      </c>
      <c r="BN7" s="19">
        <f>Fotovoltaico!BQ11</f>
        <v>2172.1902030000001</v>
      </c>
      <c r="BO7" s="19">
        <f>Fotovoltaico!BR11</f>
        <v>2115.702972</v>
      </c>
      <c r="BP7" s="19">
        <f>Fotovoltaico!BS11</f>
        <v>2067.2374680000003</v>
      </c>
      <c r="BQ7" s="19">
        <f>Fotovoltaico!BT11</f>
        <v>2024.118414</v>
      </c>
      <c r="BR7" s="19">
        <f>Fotovoltaico!BU11</f>
        <v>1992.674628</v>
      </c>
      <c r="BS7" s="19">
        <f>Fotovoltaico!BV11</f>
        <v>1967.0677920000001</v>
      </c>
      <c r="BT7" s="19">
        <f>Fotovoltaico!BW11</f>
        <v>1949.555574</v>
      </c>
      <c r="BU7" s="19">
        <f>Fotovoltaico!BX11</f>
        <v>1940.7994650000001</v>
      </c>
      <c r="BV7" s="19">
        <f>Fotovoltaico!BY11</f>
        <v>1937.0955059999999</v>
      </c>
    </row>
    <row r="10" spans="1:74" x14ac:dyDescent="0.25">
      <c r="B10" t="s">
        <v>115</v>
      </c>
    </row>
    <row r="11" spans="1:74" x14ac:dyDescent="0.25">
      <c r="A11" t="s">
        <v>114</v>
      </c>
      <c r="B11" t="s">
        <v>24</v>
      </c>
      <c r="C11" t="s">
        <v>25</v>
      </c>
      <c r="D11" t="s">
        <v>26</v>
      </c>
      <c r="E11" t="s">
        <v>27</v>
      </c>
      <c r="F11" t="s">
        <v>28</v>
      </c>
      <c r="G11" t="s">
        <v>29</v>
      </c>
      <c r="H11" t="s">
        <v>30</v>
      </c>
      <c r="I11" t="s">
        <v>31</v>
      </c>
      <c r="J11" t="s">
        <v>32</v>
      </c>
      <c r="K11" t="s">
        <v>33</v>
      </c>
      <c r="L11" t="s">
        <v>34</v>
      </c>
      <c r="M11" t="s">
        <v>35</v>
      </c>
      <c r="N11" t="s">
        <v>36</v>
      </c>
      <c r="O11" t="s">
        <v>37</v>
      </c>
      <c r="P11" t="s">
        <v>38</v>
      </c>
      <c r="Q11" t="s">
        <v>39</v>
      </c>
      <c r="R11" t="s">
        <v>40</v>
      </c>
      <c r="S11" t="s">
        <v>41</v>
      </c>
      <c r="T11" t="s">
        <v>42</v>
      </c>
      <c r="U11" t="s">
        <v>43</v>
      </c>
      <c r="V11" t="s">
        <v>44</v>
      </c>
      <c r="W11" t="s">
        <v>45</v>
      </c>
      <c r="X11" t="s">
        <v>46</v>
      </c>
      <c r="Y11" t="s">
        <v>47</v>
      </c>
      <c r="Z11" t="s">
        <v>48</v>
      </c>
      <c r="AA11" t="s">
        <v>49</v>
      </c>
      <c r="AB11" t="s">
        <v>50</v>
      </c>
      <c r="AC11" t="s">
        <v>51</v>
      </c>
      <c r="AD11" t="s">
        <v>52</v>
      </c>
      <c r="AE11" t="s">
        <v>53</v>
      </c>
      <c r="AF11" t="s">
        <v>54</v>
      </c>
      <c r="AG11" t="s">
        <v>55</v>
      </c>
      <c r="AH11" t="s">
        <v>56</v>
      </c>
      <c r="AI11" t="s">
        <v>57</v>
      </c>
      <c r="AJ11" t="s">
        <v>58</v>
      </c>
      <c r="AK11" t="s">
        <v>59</v>
      </c>
      <c r="AL11" t="s">
        <v>60</v>
      </c>
      <c r="AM11" t="s">
        <v>61</v>
      </c>
      <c r="AN11" t="s">
        <v>62</v>
      </c>
      <c r="AO11" t="s">
        <v>63</v>
      </c>
      <c r="AP11" t="s">
        <v>64</v>
      </c>
      <c r="AQ11" t="s">
        <v>65</v>
      </c>
      <c r="AR11" t="s">
        <v>66</v>
      </c>
      <c r="AS11" t="s">
        <v>67</v>
      </c>
      <c r="AT11" t="s">
        <v>68</v>
      </c>
      <c r="AU11" t="s">
        <v>69</v>
      </c>
      <c r="AV11" t="s">
        <v>70</v>
      </c>
      <c r="AW11" t="s">
        <v>71</v>
      </c>
      <c r="AX11" t="s">
        <v>72</v>
      </c>
      <c r="AY11" t="s">
        <v>73</v>
      </c>
      <c r="AZ11" t="s">
        <v>74</v>
      </c>
      <c r="BA11" t="s">
        <v>75</v>
      </c>
      <c r="BB11" t="s">
        <v>76</v>
      </c>
      <c r="BC11" t="s">
        <v>77</v>
      </c>
      <c r="BD11" t="s">
        <v>78</v>
      </c>
      <c r="BE11" t="s">
        <v>79</v>
      </c>
      <c r="BF11" t="s">
        <v>80</v>
      </c>
      <c r="BG11" t="s">
        <v>81</v>
      </c>
      <c r="BH11" t="s">
        <v>82</v>
      </c>
      <c r="BI11" t="s">
        <v>83</v>
      </c>
      <c r="BJ11" t="s">
        <v>84</v>
      </c>
      <c r="BK11" t="s">
        <v>85</v>
      </c>
      <c r="BL11" t="s">
        <v>86</v>
      </c>
      <c r="BM11" t="s">
        <v>87</v>
      </c>
      <c r="BN11" t="s">
        <v>88</v>
      </c>
      <c r="BO11" t="s">
        <v>89</v>
      </c>
      <c r="BP11" t="s">
        <v>90</v>
      </c>
      <c r="BQ11" t="s">
        <v>91</v>
      </c>
      <c r="BR11" t="s">
        <v>92</v>
      </c>
      <c r="BS11" t="s">
        <v>93</v>
      </c>
      <c r="BT11" t="s">
        <v>94</v>
      </c>
      <c r="BU11" t="s">
        <v>95</v>
      </c>
      <c r="BV11" t="s">
        <v>96</v>
      </c>
    </row>
    <row r="12" spans="1:74" x14ac:dyDescent="0.25">
      <c r="A12">
        <v>0</v>
      </c>
      <c r="B12" s="35">
        <f t="shared" ref="B12:K14" ca="1" si="0">OFFSET($AL$7,0,-$A12)+OFFSET(B$3,0,$A12)</f>
        <v>4037.0050877343751</v>
      </c>
      <c r="C12" s="35">
        <f t="shared" ca="1" si="0"/>
        <v>4046.8334494387545</v>
      </c>
      <c r="D12" s="35">
        <f t="shared" ca="1" si="0"/>
        <v>4052.4602192763127</v>
      </c>
      <c r="E12" s="35">
        <f t="shared" ca="1" si="0"/>
        <v>4053.8425741310502</v>
      </c>
      <c r="F12" s="35">
        <f t="shared" ca="1" si="0"/>
        <v>4050.969993447834</v>
      </c>
      <c r="G12" s="35">
        <f t="shared" ca="1" si="0"/>
        <v>4043.8643393001739</v>
      </c>
      <c r="H12" s="35">
        <f t="shared" ca="1" si="0"/>
        <v>4032.5796900066462</v>
      </c>
      <c r="I12" s="35">
        <f t="shared" ca="1" si="0"/>
        <v>4017.2019285622309</v>
      </c>
      <c r="J12" s="35">
        <f t="shared" ca="1" si="0"/>
        <v>3997.8480890168671</v>
      </c>
      <c r="K12" s="35">
        <f t="shared" ca="1" si="0"/>
        <v>3974.6654657756626</v>
      </c>
      <c r="L12" s="35">
        <f t="shared" ref="L12:U14" ca="1" si="1">OFFSET($AL$7,0,-$A12)+OFFSET(L$3,0,$A12)</f>
        <v>3947.8304925995335</v>
      </c>
      <c r="M12" s="35">
        <f t="shared" ca="1" si="1"/>
        <v>3917.5473998377497</v>
      </c>
      <c r="N12" s="35">
        <f t="shared" ca="1" si="1"/>
        <v>3884.0466601116605</v>
      </c>
      <c r="O12" s="35">
        <f t="shared" ca="1" si="1"/>
        <v>3847.5832342788808</v>
      </c>
      <c r="P12" s="35">
        <f t="shared" ca="1" si="1"/>
        <v>3808.4346310272167</v>
      </c>
      <c r="Q12" s="35">
        <f t="shared" ca="1" si="1"/>
        <v>3766.8987948659856</v>
      </c>
      <c r="R12" s="35">
        <f t="shared" ca="1" si="1"/>
        <v>3723.2918385883986</v>
      </c>
      <c r="S12" s="35">
        <f t="shared" ca="1" si="1"/>
        <v>3677.9456374623287</v>
      </c>
      <c r="T12" s="35">
        <f t="shared" ca="1" si="1"/>
        <v>3631.205303459129</v>
      </c>
      <c r="U12" s="35">
        <f t="shared" ca="1" si="1"/>
        <v>3691.9884720148925</v>
      </c>
      <c r="V12" s="35">
        <f t="shared" ref="V12:AK14" ca="1" si="2">OFFSET($AL$7,0,-$A12)+OFFSET(V$3,0,$A12)</f>
        <v>3751.2706332432863</v>
      </c>
      <c r="W12" s="35">
        <f t="shared" ca="1" si="2"/>
        <v>3808.6006141018142</v>
      </c>
      <c r="X12" s="35">
        <f t="shared" ca="1" si="2"/>
        <v>3863.5420988193555</v>
      </c>
      <c r="Y12" s="35">
        <f t="shared" ca="1" si="2"/>
        <v>3915.6769495226326</v>
      </c>
      <c r="Z12" s="35">
        <f t="shared" ca="1" si="2"/>
        <v>3964.608388517911</v>
      </c>
      <c r="AA12" s="35">
        <f t="shared" ca="1" si="2"/>
        <v>4009.9640180088259</v>
      </c>
      <c r="AB12" s="35">
        <f t="shared" ca="1" si="2"/>
        <v>4051.3986542684729</v>
      </c>
      <c r="AC12" s="35">
        <f t="shared" ca="1" si="2"/>
        <v>4088.5969546959991</v>
      </c>
      <c r="AD12" s="35">
        <f t="shared" ca="1" si="2"/>
        <v>4121.2758177642036</v>
      </c>
      <c r="AE12" s="35">
        <f t="shared" ca="1" si="2"/>
        <v>4149.1865375930993</v>
      </c>
      <c r="AF12" s="35">
        <f t="shared" ca="1" si="2"/>
        <v>4172.1166967518357</v>
      </c>
      <c r="AG12" s="35">
        <f t="shared" ca="1" si="2"/>
        <v>4189.8917828836065</v>
      </c>
      <c r="AH12" s="35">
        <f t="shared" ca="1" si="2"/>
        <v>4202.3765168500577</v>
      </c>
      <c r="AI12" s="35">
        <f t="shared" ca="1" si="2"/>
        <v>4209.4758822872154</v>
      </c>
      <c r="AJ12" s="35">
        <f t="shared" ca="1" si="2"/>
        <v>4211.1358487373909</v>
      </c>
      <c r="AK12" s="35">
        <f>Sole[0]+Vento[-5]</f>
        <v>4207.3437828535807</v>
      </c>
      <c r="AL12" s="35">
        <f>Sole[0]+Vento[0]</f>
        <v>4198.1285445468748</v>
      </c>
      <c r="AM12" s="35">
        <f t="shared" ref="AM12:AV13" ca="1" si="3">OFFSET($AL$7,0,$A12)+OFFSET(AM$3,0,-$A12)</f>
        <v>4207.3437828535807</v>
      </c>
      <c r="AN12" s="35">
        <f t="shared" ca="1" si="3"/>
        <v>4211.1358487373909</v>
      </c>
      <c r="AO12" s="35">
        <f t="shared" ca="1" si="3"/>
        <v>4209.4758822872154</v>
      </c>
      <c r="AP12" s="35">
        <f t="shared" ca="1" si="3"/>
        <v>4202.3765168500577</v>
      </c>
      <c r="AQ12" s="35">
        <f t="shared" ca="1" si="3"/>
        <v>4189.8917828836065</v>
      </c>
      <c r="AR12" s="35">
        <f t="shared" ca="1" si="3"/>
        <v>4172.1166967518357</v>
      </c>
      <c r="AS12" s="35">
        <f t="shared" ca="1" si="3"/>
        <v>4149.1865375930993</v>
      </c>
      <c r="AT12" s="35">
        <f t="shared" ca="1" si="3"/>
        <v>4121.2758177642036</v>
      </c>
      <c r="AU12" s="35">
        <f t="shared" ca="1" si="3"/>
        <v>4088.5969546959991</v>
      </c>
      <c r="AV12" s="35">
        <f t="shared" ca="1" si="3"/>
        <v>4051.3986542684729</v>
      </c>
      <c r="AW12" s="35">
        <f t="shared" ref="AW12:BF13" ca="1" si="4">OFFSET($AL$7,0,$A12)+OFFSET(AW$3,0,-$A12)</f>
        <v>4009.9640180088259</v>
      </c>
      <c r="AX12" s="35">
        <f t="shared" ca="1" si="4"/>
        <v>3964.608388517911</v>
      </c>
      <c r="AY12" s="35">
        <f t="shared" ca="1" si="4"/>
        <v>3915.6769495226326</v>
      </c>
      <c r="AZ12" s="35">
        <f t="shared" ca="1" si="4"/>
        <v>3863.5420988193555</v>
      </c>
      <c r="BA12" s="35">
        <f t="shared" ca="1" si="4"/>
        <v>3808.6006141018142</v>
      </c>
      <c r="BB12" s="35">
        <f t="shared" ca="1" si="4"/>
        <v>3751.2706332432863</v>
      </c>
      <c r="BC12" s="35">
        <f t="shared" ca="1" si="4"/>
        <v>3691.9884720148925</v>
      </c>
      <c r="BD12" s="35">
        <f t="shared" ca="1" si="4"/>
        <v>3631.2053034591295</v>
      </c>
      <c r="BE12" s="35">
        <f t="shared" ca="1" si="4"/>
        <v>3677.9456374623287</v>
      </c>
      <c r="BF12" s="35">
        <f t="shared" ca="1" si="4"/>
        <v>3723.2918385883991</v>
      </c>
      <c r="BG12" s="35">
        <f t="shared" ref="BG12:BP13" ca="1" si="5">OFFSET($AL$7,0,$A12)+OFFSET(BG$3,0,-$A12)</f>
        <v>3766.898794865986</v>
      </c>
      <c r="BH12" s="35">
        <f t="shared" ca="1" si="5"/>
        <v>3808.4346310272167</v>
      </c>
      <c r="BI12" s="35">
        <f t="shared" ca="1" si="5"/>
        <v>3847.5832342788813</v>
      </c>
      <c r="BJ12" s="35">
        <f t="shared" ca="1" si="5"/>
        <v>3884.0466601116609</v>
      </c>
      <c r="BK12" s="35">
        <f t="shared" ca="1" si="5"/>
        <v>3917.5473998377502</v>
      </c>
      <c r="BL12" s="35">
        <f t="shared" ca="1" si="5"/>
        <v>3947.8304925995335</v>
      </c>
      <c r="BM12" s="35">
        <f t="shared" ca="1" si="5"/>
        <v>3974.6654657756626</v>
      </c>
      <c r="BN12" s="35">
        <f t="shared" ca="1" si="5"/>
        <v>3997.8480890168671</v>
      </c>
      <c r="BO12" s="35">
        <f t="shared" ca="1" si="5"/>
        <v>4017.2019285622309</v>
      </c>
      <c r="BP12" s="35">
        <f t="shared" ca="1" si="5"/>
        <v>4032.5796900066462</v>
      </c>
      <c r="BQ12" s="35">
        <f t="shared" ref="BQ12:BV13" ca="1" si="6">OFFSET($AL$7,0,$A12)+OFFSET(BQ$3,0,-$A12)</f>
        <v>4043.8643393001739</v>
      </c>
      <c r="BR12" s="35">
        <f t="shared" ca="1" si="6"/>
        <v>4050.969993447834</v>
      </c>
      <c r="BS12" s="35">
        <f t="shared" ca="1" si="6"/>
        <v>4053.8425741310502</v>
      </c>
      <c r="BT12" s="35">
        <f t="shared" ca="1" si="6"/>
        <v>4052.4602192763127</v>
      </c>
      <c r="BU12" s="35">
        <f t="shared" ca="1" si="6"/>
        <v>4046.8334494387545</v>
      </c>
      <c r="BV12" s="35">
        <f t="shared" ca="1" si="6"/>
        <v>4037.0050877343751</v>
      </c>
    </row>
    <row r="13" spans="1:74" x14ac:dyDescent="0.25">
      <c r="A13">
        <v>1</v>
      </c>
      <c r="B13" s="35">
        <f t="shared" ca="1" si="0"/>
        <v>4044.7733494387539</v>
      </c>
      <c r="C13" s="35">
        <f t="shared" ca="1" si="0"/>
        <v>4050.4001192763126</v>
      </c>
      <c r="D13" s="35">
        <f t="shared" ca="1" si="0"/>
        <v>4051.7824741310505</v>
      </c>
      <c r="E13" s="35">
        <f t="shared" ca="1" si="0"/>
        <v>4048.9098934478338</v>
      </c>
      <c r="F13" s="35">
        <f t="shared" ca="1" si="0"/>
        <v>4041.8042393001742</v>
      </c>
      <c r="G13" s="35">
        <f t="shared" ca="1" si="0"/>
        <v>4030.519590006646</v>
      </c>
      <c r="H13" s="35">
        <f t="shared" ca="1" si="0"/>
        <v>4015.1418285622308</v>
      </c>
      <c r="I13" s="35">
        <f t="shared" ca="1" si="0"/>
        <v>3995.787989016867</v>
      </c>
      <c r="J13" s="35">
        <f t="shared" ca="1" si="0"/>
        <v>3972.6053657756624</v>
      </c>
      <c r="K13" s="35">
        <f t="shared" ca="1" si="0"/>
        <v>3945.7703925995334</v>
      </c>
      <c r="L13" s="35">
        <f t="shared" ca="1" si="1"/>
        <v>3915.4872998377496</v>
      </c>
      <c r="M13" s="35">
        <f t="shared" ca="1" si="1"/>
        <v>3881.9865601116603</v>
      </c>
      <c r="N13" s="35">
        <f t="shared" ca="1" si="1"/>
        <v>3845.5231342788807</v>
      </c>
      <c r="O13" s="35">
        <f t="shared" ca="1" si="1"/>
        <v>3806.3745310272161</v>
      </c>
      <c r="P13" s="35">
        <f t="shared" ca="1" si="1"/>
        <v>3764.8386948659854</v>
      </c>
      <c r="Q13" s="35">
        <f t="shared" ca="1" si="1"/>
        <v>3721.2317385883985</v>
      </c>
      <c r="R13" s="35">
        <f t="shared" ca="1" si="1"/>
        <v>3675.8855374623286</v>
      </c>
      <c r="S13" s="35">
        <f t="shared" ca="1" si="1"/>
        <v>3629.1452034591293</v>
      </c>
      <c r="T13" s="35">
        <f t="shared" ca="1" si="1"/>
        <v>3689.9283720148924</v>
      </c>
      <c r="U13" s="35">
        <f t="shared" ca="1" si="1"/>
        <v>3749.2105332432857</v>
      </c>
      <c r="V13" s="35">
        <f t="shared" ca="1" si="2"/>
        <v>3806.5405141018141</v>
      </c>
      <c r="W13" s="35">
        <f t="shared" ca="1" si="2"/>
        <v>3861.4819988193553</v>
      </c>
      <c r="X13" s="35">
        <f t="shared" ca="1" si="2"/>
        <v>3913.6168495226325</v>
      </c>
      <c r="Y13" s="35">
        <f t="shared" ca="1" si="2"/>
        <v>3962.5482885179108</v>
      </c>
      <c r="Z13" s="35">
        <f t="shared" ca="1" si="2"/>
        <v>4007.9039180088257</v>
      </c>
      <c r="AA13" s="35">
        <f t="shared" ca="1" si="2"/>
        <v>4049.3385542684728</v>
      </c>
      <c r="AB13" s="35">
        <f t="shared" ca="1" si="2"/>
        <v>4086.536854695999</v>
      </c>
      <c r="AC13" s="35">
        <f t="shared" ca="1" si="2"/>
        <v>4119.215717764203</v>
      </c>
      <c r="AD13" s="35">
        <f t="shared" ca="1" si="2"/>
        <v>4147.1264375930996</v>
      </c>
      <c r="AE13" s="35">
        <f t="shared" ca="1" si="2"/>
        <v>4170.056596751836</v>
      </c>
      <c r="AF13" s="35">
        <f t="shared" ca="1" si="2"/>
        <v>4187.8316828836059</v>
      </c>
      <c r="AG13" s="35">
        <f t="shared" ca="1" si="2"/>
        <v>4200.3164168500571</v>
      </c>
      <c r="AH13" s="35">
        <f t="shared" ca="1" si="2"/>
        <v>4207.4157822872157</v>
      </c>
      <c r="AI13" s="35">
        <f t="shared" ca="1" si="2"/>
        <v>4209.0757487373903</v>
      </c>
      <c r="AJ13" s="35">
        <f t="shared" ca="1" si="2"/>
        <v>4205.283682853581</v>
      </c>
      <c r="AK13" s="35">
        <f t="shared" ca="1" si="2"/>
        <v>4196.0684445468751</v>
      </c>
      <c r="AL13" s="35"/>
      <c r="AM13" s="35">
        <f t="shared" ca="1" si="3"/>
        <v>4195.3326945468752</v>
      </c>
      <c r="AN13" s="35">
        <f t="shared" ca="1" si="3"/>
        <v>4204.5479328535812</v>
      </c>
      <c r="AO13" s="35">
        <f t="shared" ca="1" si="3"/>
        <v>4208.3399987373905</v>
      </c>
      <c r="AP13" s="35">
        <f t="shared" ca="1" si="3"/>
        <v>4206.6800322872159</v>
      </c>
      <c r="AQ13" s="35">
        <f t="shared" ca="1" si="3"/>
        <v>4199.5806668500572</v>
      </c>
      <c r="AR13" s="35">
        <f t="shared" ca="1" si="3"/>
        <v>4187.0959328836061</v>
      </c>
      <c r="AS13" s="35">
        <f t="shared" ca="1" si="3"/>
        <v>4169.3208467518361</v>
      </c>
      <c r="AT13" s="35">
        <f t="shared" ca="1" si="3"/>
        <v>4146.3906875930998</v>
      </c>
      <c r="AU13" s="35">
        <f t="shared" ca="1" si="3"/>
        <v>4118.4799677642031</v>
      </c>
      <c r="AV13" s="35">
        <f t="shared" ca="1" si="3"/>
        <v>4085.8011046959991</v>
      </c>
      <c r="AW13" s="35">
        <f t="shared" ca="1" si="4"/>
        <v>4048.6028042684729</v>
      </c>
      <c r="AX13" s="35">
        <f t="shared" ca="1" si="4"/>
        <v>4007.1681680088259</v>
      </c>
      <c r="AY13" s="35">
        <f t="shared" ca="1" si="4"/>
        <v>3961.812538517911</v>
      </c>
      <c r="AZ13" s="35">
        <f t="shared" ca="1" si="4"/>
        <v>3912.8810995226327</v>
      </c>
      <c r="BA13" s="35">
        <f t="shared" ca="1" si="4"/>
        <v>3860.7462488193555</v>
      </c>
      <c r="BB13" s="35">
        <f t="shared" ca="1" si="4"/>
        <v>3805.8047641018143</v>
      </c>
      <c r="BC13" s="35">
        <f t="shared" ca="1" si="4"/>
        <v>3748.4747832432859</v>
      </c>
      <c r="BD13" s="35">
        <f t="shared" ca="1" si="4"/>
        <v>3689.1926220148925</v>
      </c>
      <c r="BE13" s="35">
        <f t="shared" ca="1" si="4"/>
        <v>3628.4094534591295</v>
      </c>
      <c r="BF13" s="35">
        <f t="shared" ca="1" si="4"/>
        <v>3675.1497874623287</v>
      </c>
      <c r="BG13" s="35">
        <f t="shared" ca="1" si="5"/>
        <v>3720.4959885883991</v>
      </c>
      <c r="BH13" s="35">
        <f t="shared" ca="1" si="5"/>
        <v>3764.102944865986</v>
      </c>
      <c r="BI13" s="35">
        <f t="shared" ca="1" si="5"/>
        <v>3805.6387810272167</v>
      </c>
      <c r="BJ13" s="35">
        <f t="shared" ca="1" si="5"/>
        <v>3844.7873842788813</v>
      </c>
      <c r="BK13" s="35">
        <f t="shared" ca="1" si="5"/>
        <v>3881.2508101116609</v>
      </c>
      <c r="BL13" s="35">
        <f t="shared" ca="1" si="5"/>
        <v>3914.7515498377502</v>
      </c>
      <c r="BM13" s="35">
        <f t="shared" ca="1" si="5"/>
        <v>3945.0346425995335</v>
      </c>
      <c r="BN13" s="35">
        <f t="shared" ca="1" si="5"/>
        <v>3971.8696157756626</v>
      </c>
      <c r="BO13" s="35">
        <f t="shared" ca="1" si="5"/>
        <v>3995.0522390168671</v>
      </c>
      <c r="BP13" s="35">
        <f t="shared" ca="1" si="5"/>
        <v>4014.406078562231</v>
      </c>
      <c r="BQ13" s="35">
        <f t="shared" ca="1" si="6"/>
        <v>4029.7838400066462</v>
      </c>
      <c r="BR13" s="35">
        <f t="shared" ca="1" si="6"/>
        <v>4041.068489300174</v>
      </c>
      <c r="BS13" s="35">
        <f t="shared" ca="1" si="6"/>
        <v>4048.174143447834</v>
      </c>
      <c r="BT13" s="35">
        <f t="shared" ca="1" si="6"/>
        <v>4051.0467241310507</v>
      </c>
      <c r="BU13" s="35">
        <f t="shared" ca="1" si="6"/>
        <v>4049.6643692763128</v>
      </c>
      <c r="BV13" s="35">
        <f t="shared" ca="1" si="6"/>
        <v>4044.0375994387541</v>
      </c>
    </row>
    <row r="14" spans="1:74" x14ac:dyDescent="0.25">
      <c r="A14">
        <v>2</v>
      </c>
      <c r="B14" s="35">
        <f t="shared" ca="1" si="0"/>
        <v>4045.7151602763124</v>
      </c>
      <c r="C14" s="35">
        <f t="shared" ca="1" si="0"/>
        <v>4047.0975151310504</v>
      </c>
      <c r="D14" s="35">
        <f t="shared" ca="1" si="0"/>
        <v>4044.2249344478337</v>
      </c>
      <c r="E14" s="35">
        <f t="shared" ca="1" si="0"/>
        <v>4037.1192803001741</v>
      </c>
      <c r="F14" s="35">
        <f t="shared" ca="1" si="0"/>
        <v>4025.8346310066458</v>
      </c>
      <c r="G14" s="35">
        <f t="shared" ca="1" si="0"/>
        <v>4010.4568695622306</v>
      </c>
      <c r="H14" s="35">
        <f t="shared" ca="1" si="0"/>
        <v>3991.1030300168668</v>
      </c>
      <c r="I14" s="35">
        <f t="shared" ca="1" si="0"/>
        <v>3967.9204067756623</v>
      </c>
      <c r="J14" s="35">
        <f t="shared" ca="1" si="0"/>
        <v>3941.0854335995332</v>
      </c>
      <c r="K14" s="35">
        <f t="shared" ca="1" si="0"/>
        <v>3910.8023408377494</v>
      </c>
      <c r="L14" s="35">
        <f t="shared" ca="1" si="1"/>
        <v>3877.3016011116601</v>
      </c>
      <c r="M14" s="35">
        <f t="shared" ca="1" si="1"/>
        <v>3840.8381752788805</v>
      </c>
      <c r="N14" s="35">
        <f t="shared" ca="1" si="1"/>
        <v>3801.6895720272159</v>
      </c>
      <c r="O14" s="35">
        <f t="shared" ca="1" si="1"/>
        <v>3760.1537358659853</v>
      </c>
      <c r="P14" s="35">
        <f t="shared" ca="1" si="1"/>
        <v>3716.5467795883983</v>
      </c>
      <c r="Q14" s="35">
        <f t="shared" ca="1" si="1"/>
        <v>3671.2005784623284</v>
      </c>
      <c r="R14" s="35">
        <f t="shared" ca="1" si="1"/>
        <v>3624.4602444591292</v>
      </c>
      <c r="S14" s="35">
        <f t="shared" ca="1" si="1"/>
        <v>3685.2434130148922</v>
      </c>
      <c r="T14" s="35">
        <f t="shared" ca="1" si="1"/>
        <v>3744.5255742432855</v>
      </c>
      <c r="U14" s="35">
        <f t="shared" ca="1" si="1"/>
        <v>3801.8555551018139</v>
      </c>
      <c r="V14" s="35">
        <f t="shared" ca="1" si="2"/>
        <v>3856.7970398193552</v>
      </c>
      <c r="W14" s="35">
        <f t="shared" ca="1" si="2"/>
        <v>3908.9318905226323</v>
      </c>
      <c r="X14" s="35">
        <f t="shared" ca="1" si="2"/>
        <v>3957.8633295179106</v>
      </c>
      <c r="Y14" s="35">
        <f t="shared" ca="1" si="2"/>
        <v>4003.2189590088255</v>
      </c>
      <c r="Z14" s="35">
        <f t="shared" ca="1" si="2"/>
        <v>4044.6535952684726</v>
      </c>
      <c r="AA14" s="35">
        <f t="shared" ca="1" si="2"/>
        <v>4081.8518956959988</v>
      </c>
      <c r="AB14" s="35">
        <f t="shared" ca="1" si="2"/>
        <v>4114.5307587642028</v>
      </c>
      <c r="AC14" s="35">
        <f t="shared" ca="1" si="2"/>
        <v>4142.4414785930994</v>
      </c>
      <c r="AD14" s="35">
        <f t="shared" ca="1" si="2"/>
        <v>4165.3716377518358</v>
      </c>
      <c r="AE14" s="35">
        <f t="shared" ca="1" si="2"/>
        <v>4183.1467238836058</v>
      </c>
      <c r="AF14" s="35">
        <f t="shared" ca="1" si="2"/>
        <v>4195.6314578500569</v>
      </c>
      <c r="AG14" s="35">
        <f t="shared" ca="1" si="2"/>
        <v>4202.7308232872156</v>
      </c>
      <c r="AH14" s="35">
        <f t="shared" ca="1" si="2"/>
        <v>4204.3907897373902</v>
      </c>
      <c r="AI14" s="35">
        <f t="shared" ca="1" si="2"/>
        <v>4200.5987238535809</v>
      </c>
      <c r="AJ14" s="35">
        <f t="shared" ca="1" si="2"/>
        <v>4191.3834855468749</v>
      </c>
      <c r="AK14" s="35"/>
      <c r="AL14" s="35"/>
      <c r="AM14" s="35"/>
      <c r="AN14" s="35">
        <f t="shared" ref="AN14:BV14" ca="1" si="7">OFFSET($AL$7,0,$A14)+OFFSET(AN$3,0,-$A14)</f>
        <v>4188.5876355468754</v>
      </c>
      <c r="AO14" s="35">
        <f t="shared" ca="1" si="7"/>
        <v>4197.8028738535813</v>
      </c>
      <c r="AP14" s="35">
        <f t="shared" ca="1" si="7"/>
        <v>4201.5949397373906</v>
      </c>
      <c r="AQ14" s="35">
        <f t="shared" ca="1" si="7"/>
        <v>4199.9349732872161</v>
      </c>
      <c r="AR14" s="35">
        <f t="shared" ca="1" si="7"/>
        <v>4192.8356078500574</v>
      </c>
      <c r="AS14" s="35">
        <f t="shared" ca="1" si="7"/>
        <v>4180.3508738836063</v>
      </c>
      <c r="AT14" s="35">
        <f t="shared" ca="1" si="7"/>
        <v>4162.5757877518363</v>
      </c>
      <c r="AU14" s="35">
        <f t="shared" ca="1" si="7"/>
        <v>4139.6456285930999</v>
      </c>
      <c r="AV14" s="35">
        <f t="shared" ca="1" si="7"/>
        <v>4111.7349087642033</v>
      </c>
      <c r="AW14" s="35">
        <f t="shared" ca="1" si="7"/>
        <v>4079.0560456959993</v>
      </c>
      <c r="AX14" s="35">
        <f t="shared" ca="1" si="7"/>
        <v>4041.8577452684731</v>
      </c>
      <c r="AY14" s="35">
        <f t="shared" ca="1" si="7"/>
        <v>4000.423109008826</v>
      </c>
      <c r="AZ14" s="35">
        <f t="shared" ca="1" si="7"/>
        <v>3955.0674795179111</v>
      </c>
      <c r="BA14" s="35">
        <f t="shared" ca="1" si="7"/>
        <v>3906.1360405226328</v>
      </c>
      <c r="BB14" s="35">
        <f t="shared" ca="1" si="7"/>
        <v>3854.0011898193557</v>
      </c>
      <c r="BC14" s="35">
        <f t="shared" ca="1" si="7"/>
        <v>3799.0597051018144</v>
      </c>
      <c r="BD14" s="35">
        <f t="shared" ca="1" si="7"/>
        <v>3741.729724243286</v>
      </c>
      <c r="BE14" s="35">
        <f t="shared" ca="1" si="7"/>
        <v>3682.4475630148927</v>
      </c>
      <c r="BF14" s="35">
        <f t="shared" ca="1" si="7"/>
        <v>3621.6643944591297</v>
      </c>
      <c r="BG14" s="35">
        <f t="shared" ca="1" si="7"/>
        <v>3668.4047284623289</v>
      </c>
      <c r="BH14" s="35">
        <f t="shared" ca="1" si="7"/>
        <v>3713.7509295883992</v>
      </c>
      <c r="BI14" s="35">
        <f t="shared" ca="1" si="7"/>
        <v>3757.3578858659862</v>
      </c>
      <c r="BJ14" s="35">
        <f t="shared" ca="1" si="7"/>
        <v>3798.8937220272169</v>
      </c>
      <c r="BK14" s="35">
        <f t="shared" ca="1" si="7"/>
        <v>3838.0423252788814</v>
      </c>
      <c r="BL14" s="35">
        <f t="shared" ca="1" si="7"/>
        <v>3874.5057511116611</v>
      </c>
      <c r="BM14" s="35">
        <f t="shared" ca="1" si="7"/>
        <v>3908.0064908377503</v>
      </c>
      <c r="BN14" s="35">
        <f t="shared" ca="1" si="7"/>
        <v>3938.2895835995337</v>
      </c>
      <c r="BO14" s="35">
        <f t="shared" ca="1" si="7"/>
        <v>3965.1245567756628</v>
      </c>
      <c r="BP14" s="35">
        <f t="shared" ca="1" si="7"/>
        <v>3988.3071800168673</v>
      </c>
      <c r="BQ14" s="35">
        <f t="shared" ca="1" si="7"/>
        <v>4007.6610195622311</v>
      </c>
      <c r="BR14" s="35">
        <f t="shared" ca="1" si="7"/>
        <v>4023.0387810066463</v>
      </c>
      <c r="BS14" s="35">
        <f t="shared" ca="1" si="7"/>
        <v>4034.3234303001741</v>
      </c>
      <c r="BT14" s="35">
        <f t="shared" ca="1" si="7"/>
        <v>4041.4290844478342</v>
      </c>
      <c r="BU14" s="35">
        <f t="shared" ca="1" si="7"/>
        <v>4044.3016651310509</v>
      </c>
      <c r="BV14" s="35">
        <f t="shared" ca="1" si="7"/>
        <v>4042.9193102763129</v>
      </c>
    </row>
    <row r="15" spans="1:74" x14ac:dyDescent="0.25">
      <c r="A15">
        <v>3</v>
      </c>
      <c r="B15" s="35">
        <f t="shared" ref="B15:K16" ca="1" si="8">OFFSET($AL$7,0,-$A15)+OFFSET(B$3,0,$A15)</f>
        <v>4035.9127471310503</v>
      </c>
      <c r="C15" s="35">
        <f t="shared" ca="1" si="8"/>
        <v>4033.0401664478341</v>
      </c>
      <c r="D15" s="35">
        <f t="shared" ca="1" si="8"/>
        <v>4025.934512300174</v>
      </c>
      <c r="E15" s="35">
        <f t="shared" ca="1" si="8"/>
        <v>4014.6498630066462</v>
      </c>
      <c r="F15" s="35">
        <f t="shared" ca="1" si="8"/>
        <v>3999.272101562231</v>
      </c>
      <c r="G15" s="35">
        <f t="shared" ca="1" si="8"/>
        <v>3979.9182620168672</v>
      </c>
      <c r="H15" s="35">
        <f t="shared" ca="1" si="8"/>
        <v>3956.7356387756627</v>
      </c>
      <c r="I15" s="35">
        <f t="shared" ca="1" si="8"/>
        <v>3929.9006655995336</v>
      </c>
      <c r="J15" s="35">
        <f t="shared" ca="1" si="8"/>
        <v>3899.6175728377498</v>
      </c>
      <c r="K15" s="35">
        <f t="shared" ca="1" si="8"/>
        <v>3866.1168331116605</v>
      </c>
      <c r="L15" s="35">
        <f t="shared" ref="L15:U16" ca="1" si="9">OFFSET($AL$7,0,-$A15)+OFFSET(L$3,0,$A15)</f>
        <v>3829.6534072788809</v>
      </c>
      <c r="M15" s="35">
        <f t="shared" ca="1" si="9"/>
        <v>3790.5048040272168</v>
      </c>
      <c r="N15" s="35">
        <f t="shared" ca="1" si="9"/>
        <v>3748.9689678659856</v>
      </c>
      <c r="O15" s="35">
        <f t="shared" ca="1" si="9"/>
        <v>3705.3620115883987</v>
      </c>
      <c r="P15" s="35">
        <f t="shared" ca="1" si="9"/>
        <v>3660.0158104623288</v>
      </c>
      <c r="Q15" s="35">
        <f t="shared" ca="1" si="9"/>
        <v>3613.2754764591291</v>
      </c>
      <c r="R15" s="35">
        <f t="shared" ca="1" si="9"/>
        <v>3674.0586450148926</v>
      </c>
      <c r="S15" s="35">
        <f t="shared" ca="1" si="9"/>
        <v>3733.3408062432864</v>
      </c>
      <c r="T15" s="35">
        <f t="shared" ca="1" si="9"/>
        <v>3790.6707871018143</v>
      </c>
      <c r="U15" s="35">
        <f t="shared" ca="1" si="9"/>
        <v>3845.6122718193556</v>
      </c>
      <c r="V15" s="35">
        <f t="shared" ref="V15:AH16" ca="1" si="10">OFFSET($AL$7,0,-$A15)+OFFSET(V$3,0,$A15)</f>
        <v>3897.7471225226327</v>
      </c>
      <c r="W15" s="35">
        <f t="shared" ca="1" si="10"/>
        <v>3946.678561517911</v>
      </c>
      <c r="X15" s="35">
        <f t="shared" ca="1" si="10"/>
        <v>3992.0341910088259</v>
      </c>
      <c r="Y15" s="35">
        <f t="shared" ca="1" si="10"/>
        <v>4033.468827268473</v>
      </c>
      <c r="Z15" s="35">
        <f t="shared" ca="1" si="10"/>
        <v>4070.6671276959992</v>
      </c>
      <c r="AA15" s="35">
        <f t="shared" ca="1" si="10"/>
        <v>4103.3459907642036</v>
      </c>
      <c r="AB15" s="35">
        <f t="shared" ca="1" si="10"/>
        <v>4131.2567105930993</v>
      </c>
      <c r="AC15" s="35">
        <f t="shared" ca="1" si="10"/>
        <v>4154.1868697518357</v>
      </c>
      <c r="AD15" s="35">
        <f t="shared" ca="1" si="10"/>
        <v>4171.9619558836066</v>
      </c>
      <c r="AE15" s="35">
        <f t="shared" ca="1" si="10"/>
        <v>4184.4466898500577</v>
      </c>
      <c r="AF15" s="35">
        <f t="shared" ca="1" si="10"/>
        <v>4191.5460552872155</v>
      </c>
      <c r="AG15" s="35">
        <f t="shared" ca="1" si="10"/>
        <v>4193.206021737391</v>
      </c>
      <c r="AH15" s="35">
        <f t="shared" ca="1" si="10"/>
        <v>4189.4139558535808</v>
      </c>
      <c r="AI15" s="35">
        <f>Sole[-15]+Vento[0]</f>
        <v>4180.1987175468748</v>
      </c>
      <c r="AJ15" s="35"/>
      <c r="AK15" s="35"/>
      <c r="AL15" s="35"/>
      <c r="AM15" s="35"/>
      <c r="AN15" s="35"/>
      <c r="AO15" s="35">
        <f t="shared" ref="AO15:BV15" ca="1" si="11">OFFSET($AL$7,0,$A15)+OFFSET(AO$3,0,-$A15)</f>
        <v>4174.8522675468757</v>
      </c>
      <c r="AP15" s="35">
        <f t="shared" ca="1" si="11"/>
        <v>4184.0675058535817</v>
      </c>
      <c r="AQ15" s="35">
        <f t="shared" ca="1" si="11"/>
        <v>4187.859571737391</v>
      </c>
      <c r="AR15" s="35">
        <f t="shared" ca="1" si="11"/>
        <v>4186.1996052872164</v>
      </c>
      <c r="AS15" s="35">
        <f t="shared" ca="1" si="11"/>
        <v>4179.1002398500577</v>
      </c>
      <c r="AT15" s="35">
        <f t="shared" ca="1" si="11"/>
        <v>4166.6155058836066</v>
      </c>
      <c r="AU15" s="35">
        <f t="shared" ca="1" si="11"/>
        <v>4148.8404197518366</v>
      </c>
      <c r="AV15" s="35">
        <f t="shared" ca="1" si="11"/>
        <v>4125.9102605931002</v>
      </c>
      <c r="AW15" s="35">
        <f t="shared" ca="1" si="11"/>
        <v>4097.9995407642036</v>
      </c>
      <c r="AX15" s="35">
        <f t="shared" ca="1" si="11"/>
        <v>4065.3206776959996</v>
      </c>
      <c r="AY15" s="35">
        <f t="shared" ca="1" si="11"/>
        <v>4028.1223772684734</v>
      </c>
      <c r="AZ15" s="35">
        <f t="shared" ca="1" si="11"/>
        <v>3986.6877410088264</v>
      </c>
      <c r="BA15" s="35">
        <f t="shared" ca="1" si="11"/>
        <v>3941.3321115179115</v>
      </c>
      <c r="BB15" s="35">
        <f t="shared" ca="1" si="11"/>
        <v>3892.4006725226332</v>
      </c>
      <c r="BC15" s="35">
        <f t="shared" ca="1" si="11"/>
        <v>3840.265821819356</v>
      </c>
      <c r="BD15" s="35">
        <f t="shared" ca="1" si="11"/>
        <v>3785.3243371018148</v>
      </c>
      <c r="BE15" s="35">
        <f t="shared" ca="1" si="11"/>
        <v>3727.9943562432863</v>
      </c>
      <c r="BF15" s="35">
        <f t="shared" ca="1" si="11"/>
        <v>3668.712195014893</v>
      </c>
      <c r="BG15" s="35">
        <f t="shared" ca="1" si="11"/>
        <v>3607.92902645913</v>
      </c>
      <c r="BH15" s="35">
        <f t="shared" ca="1" si="11"/>
        <v>3654.6693604623292</v>
      </c>
      <c r="BI15" s="35">
        <f t="shared" ca="1" si="11"/>
        <v>3700.0155615883996</v>
      </c>
      <c r="BJ15" s="35">
        <f t="shared" ca="1" si="11"/>
        <v>3743.6225178659865</v>
      </c>
      <c r="BK15" s="35">
        <f t="shared" ca="1" si="11"/>
        <v>3785.1583540272172</v>
      </c>
      <c r="BL15" s="35">
        <f t="shared" ca="1" si="11"/>
        <v>3824.3069572788818</v>
      </c>
      <c r="BM15" s="35">
        <f t="shared" ca="1" si="11"/>
        <v>3860.7703831116614</v>
      </c>
      <c r="BN15" s="35">
        <f t="shared" ca="1" si="11"/>
        <v>3894.2711228377507</v>
      </c>
      <c r="BO15" s="35">
        <f t="shared" ca="1" si="11"/>
        <v>3924.554215599534</v>
      </c>
      <c r="BP15" s="35">
        <f t="shared" ca="1" si="11"/>
        <v>3951.3891887756631</v>
      </c>
      <c r="BQ15" s="35">
        <f t="shared" ca="1" si="11"/>
        <v>3974.5718120168676</v>
      </c>
      <c r="BR15" s="35">
        <f t="shared" ca="1" si="11"/>
        <v>3993.9256515622315</v>
      </c>
      <c r="BS15" s="35">
        <f t="shared" ca="1" si="11"/>
        <v>4009.3034130066467</v>
      </c>
      <c r="BT15" s="35">
        <f t="shared" ca="1" si="11"/>
        <v>4020.5880623001744</v>
      </c>
      <c r="BU15" s="35">
        <f t="shared" ca="1" si="11"/>
        <v>4027.6937164478345</v>
      </c>
      <c r="BV15" s="35">
        <f t="shared" ca="1" si="11"/>
        <v>4030.5662971310512</v>
      </c>
    </row>
    <row r="16" spans="1:74" x14ac:dyDescent="0.25">
      <c r="A16">
        <v>4</v>
      </c>
      <c r="B16" s="35">
        <f t="shared" ca="1" si="8"/>
        <v>4017.5389984478338</v>
      </c>
      <c r="C16" s="35">
        <f t="shared" ca="1" si="8"/>
        <v>4010.4333443001742</v>
      </c>
      <c r="D16" s="35">
        <f t="shared" ca="1" si="8"/>
        <v>3999.148695006646</v>
      </c>
      <c r="E16" s="35">
        <f t="shared" ca="1" si="8"/>
        <v>3983.7709335622308</v>
      </c>
      <c r="F16" s="35">
        <f t="shared" ca="1" si="8"/>
        <v>3964.4170940168669</v>
      </c>
      <c r="G16" s="35">
        <f t="shared" ca="1" si="8"/>
        <v>3941.2344707756624</v>
      </c>
      <c r="H16" s="35">
        <f t="shared" ca="1" si="8"/>
        <v>3914.3994975995333</v>
      </c>
      <c r="I16" s="35">
        <f t="shared" ca="1" si="8"/>
        <v>3884.1164048377495</v>
      </c>
      <c r="J16" s="35">
        <f t="shared" ca="1" si="8"/>
        <v>3850.6156651116603</v>
      </c>
      <c r="K16" s="35">
        <f t="shared" ca="1" si="8"/>
        <v>3814.1522392788806</v>
      </c>
      <c r="L16" s="35">
        <f t="shared" ca="1" si="9"/>
        <v>3775.0036360272161</v>
      </c>
      <c r="M16" s="35">
        <f t="shared" ca="1" si="9"/>
        <v>3733.4677998659854</v>
      </c>
      <c r="N16" s="35">
        <f t="shared" ca="1" si="9"/>
        <v>3689.8608435883984</v>
      </c>
      <c r="O16" s="35">
        <f t="shared" ca="1" si="9"/>
        <v>3644.5146424623285</v>
      </c>
      <c r="P16" s="35">
        <f t="shared" ca="1" si="9"/>
        <v>3597.7743084591293</v>
      </c>
      <c r="Q16" s="35">
        <f t="shared" ca="1" si="9"/>
        <v>3658.5574770148924</v>
      </c>
      <c r="R16" s="35">
        <f t="shared" ca="1" si="9"/>
        <v>3717.8396382432857</v>
      </c>
      <c r="S16" s="35">
        <f t="shared" ca="1" si="9"/>
        <v>3775.1696191018141</v>
      </c>
      <c r="T16" s="35">
        <f t="shared" ca="1" si="9"/>
        <v>3830.1111038193553</v>
      </c>
      <c r="U16" s="35">
        <f t="shared" ca="1" si="9"/>
        <v>3882.2459545226325</v>
      </c>
      <c r="V16" s="35">
        <f t="shared" ca="1" si="10"/>
        <v>3931.1773935179108</v>
      </c>
      <c r="W16" s="35">
        <f t="shared" ca="1" si="10"/>
        <v>3976.5330230088257</v>
      </c>
      <c r="X16" s="35">
        <f t="shared" ca="1" si="10"/>
        <v>4017.9676592684727</v>
      </c>
      <c r="Y16" s="35">
        <f t="shared" ca="1" si="10"/>
        <v>4055.1659596959989</v>
      </c>
      <c r="Z16" s="35">
        <f t="shared" ca="1" si="10"/>
        <v>4087.8448227642029</v>
      </c>
      <c r="AA16" s="35">
        <f t="shared" ca="1" si="10"/>
        <v>4115.7555425930996</v>
      </c>
      <c r="AB16" s="35">
        <f t="shared" ca="1" si="10"/>
        <v>4138.6857017518359</v>
      </c>
      <c r="AC16" s="35">
        <f t="shared" ca="1" si="10"/>
        <v>4156.4607878836059</v>
      </c>
      <c r="AD16" s="35">
        <f t="shared" ca="1" si="10"/>
        <v>4168.945521850057</v>
      </c>
      <c r="AE16" s="35">
        <f t="shared" ca="1" si="10"/>
        <v>4176.0448872872157</v>
      </c>
      <c r="AF16" s="35">
        <f t="shared" ca="1" si="10"/>
        <v>4177.7048537373903</v>
      </c>
      <c r="AG16" s="35">
        <f t="shared" ca="1" si="10"/>
        <v>4173.912787853581</v>
      </c>
      <c r="AH16" s="35">
        <f t="shared" ca="1" si="10"/>
        <v>4164.6975495468751</v>
      </c>
      <c r="AI16" s="35"/>
      <c r="AJ16" s="35"/>
      <c r="AK16" s="35"/>
      <c r="AL16" s="35"/>
      <c r="AM16" s="35"/>
      <c r="AN16" s="35"/>
      <c r="AO16" s="35"/>
      <c r="AP16" s="35">
        <f t="shared" ref="AP16:BV16" ca="1" si="12">OFFSET($AL$7,0,$A16)+OFFSET(AP$3,0,-$A16)</f>
        <v>4157.9524905468752</v>
      </c>
      <c r="AQ16" s="35">
        <f t="shared" ca="1" si="12"/>
        <v>4167.1677288535811</v>
      </c>
      <c r="AR16" s="35">
        <f t="shared" ca="1" si="12"/>
        <v>4170.9597947373904</v>
      </c>
      <c r="AS16" s="35">
        <f t="shared" ca="1" si="12"/>
        <v>4169.299828287215</v>
      </c>
      <c r="AT16" s="35">
        <f t="shared" ca="1" si="12"/>
        <v>4162.2004628500563</v>
      </c>
      <c r="AU16" s="35">
        <f t="shared" ca="1" si="12"/>
        <v>4149.7157288836061</v>
      </c>
      <c r="AV16" s="35">
        <f t="shared" ca="1" si="12"/>
        <v>4131.9406427518352</v>
      </c>
      <c r="AW16" s="35">
        <f t="shared" ca="1" si="12"/>
        <v>4109.0104835930988</v>
      </c>
      <c r="AX16" s="35">
        <f t="shared" ca="1" si="12"/>
        <v>4081.0997637642031</v>
      </c>
      <c r="AY16" s="35">
        <f t="shared" ca="1" si="12"/>
        <v>4048.4209006959986</v>
      </c>
      <c r="AZ16" s="35">
        <f t="shared" ca="1" si="12"/>
        <v>4011.2226002684724</v>
      </c>
      <c r="BA16" s="35">
        <f t="shared" ca="1" si="12"/>
        <v>3969.7879640088254</v>
      </c>
      <c r="BB16" s="35">
        <f t="shared" ca="1" si="12"/>
        <v>3924.4323345179105</v>
      </c>
      <c r="BC16" s="35">
        <f t="shared" ca="1" si="12"/>
        <v>3875.5008955226322</v>
      </c>
      <c r="BD16" s="35">
        <f t="shared" ca="1" si="12"/>
        <v>3823.366044819355</v>
      </c>
      <c r="BE16" s="35">
        <f t="shared" ca="1" si="12"/>
        <v>3768.4245601018138</v>
      </c>
      <c r="BF16" s="35">
        <f t="shared" ca="1" si="12"/>
        <v>3711.0945792432858</v>
      </c>
      <c r="BG16" s="35">
        <f t="shared" ca="1" si="12"/>
        <v>3651.812418014892</v>
      </c>
      <c r="BH16" s="35">
        <f t="shared" ca="1" si="12"/>
        <v>3591.029249459129</v>
      </c>
      <c r="BI16" s="35">
        <f t="shared" ca="1" si="12"/>
        <v>3637.7695834623282</v>
      </c>
      <c r="BJ16" s="35">
        <f t="shared" ca="1" si="12"/>
        <v>3683.1157845883986</v>
      </c>
      <c r="BK16" s="35">
        <f t="shared" ca="1" si="12"/>
        <v>3726.7227408659855</v>
      </c>
      <c r="BL16" s="35">
        <f t="shared" ca="1" si="12"/>
        <v>3768.2585770272162</v>
      </c>
      <c r="BM16" s="35">
        <f t="shared" ca="1" si="12"/>
        <v>3807.4071802788808</v>
      </c>
      <c r="BN16" s="35">
        <f t="shared" ca="1" si="12"/>
        <v>3843.8706061116604</v>
      </c>
      <c r="BO16" s="35">
        <f t="shared" ca="1" si="12"/>
        <v>3877.3713458377497</v>
      </c>
      <c r="BP16" s="35">
        <f t="shared" ca="1" si="12"/>
        <v>3907.654438599533</v>
      </c>
      <c r="BQ16" s="35">
        <f t="shared" ca="1" si="12"/>
        <v>3934.4894117756621</v>
      </c>
      <c r="BR16" s="35">
        <f t="shared" ca="1" si="12"/>
        <v>3957.6720350168666</v>
      </c>
      <c r="BS16" s="35">
        <f t="shared" ca="1" si="12"/>
        <v>3977.0258745622305</v>
      </c>
      <c r="BT16" s="35">
        <f t="shared" ca="1" si="12"/>
        <v>3992.4036360066457</v>
      </c>
      <c r="BU16" s="35">
        <f t="shared" ca="1" si="12"/>
        <v>4003.6882853001734</v>
      </c>
      <c r="BV16" s="35">
        <f t="shared" ca="1" si="12"/>
        <v>4010.7939394478335</v>
      </c>
    </row>
    <row r="17" spans="1:74" x14ac:dyDescent="0.25">
      <c r="A17">
        <v>5</v>
      </c>
      <c r="B17" s="35">
        <f t="shared" ref="B17:AG17" ca="1" si="13">OFFSET($AL$7,0,-$A17)+OFFSET(B$3,0,$A17)</f>
        <v>3991.2282173001749</v>
      </c>
      <c r="C17" s="35">
        <f t="shared" ca="1" si="13"/>
        <v>3979.9435680066467</v>
      </c>
      <c r="D17" s="35">
        <f t="shared" ca="1" si="13"/>
        <v>3964.5658065622315</v>
      </c>
      <c r="E17" s="35">
        <f t="shared" ca="1" si="13"/>
        <v>3945.2119670168677</v>
      </c>
      <c r="F17" s="35">
        <f t="shared" ca="1" si="13"/>
        <v>3922.0293437756632</v>
      </c>
      <c r="G17" s="35">
        <f t="shared" ca="1" si="13"/>
        <v>3895.1943705995341</v>
      </c>
      <c r="H17" s="35">
        <f t="shared" ca="1" si="13"/>
        <v>3864.9112778377503</v>
      </c>
      <c r="I17" s="35">
        <f t="shared" ca="1" si="13"/>
        <v>3831.410538111661</v>
      </c>
      <c r="J17" s="35">
        <f t="shared" ca="1" si="13"/>
        <v>3794.9471122788814</v>
      </c>
      <c r="K17" s="35">
        <f t="shared" ca="1" si="13"/>
        <v>3755.7985090272168</v>
      </c>
      <c r="L17" s="35">
        <f t="shared" ca="1" si="13"/>
        <v>3714.2626728659861</v>
      </c>
      <c r="M17" s="35">
        <f t="shared" ca="1" si="13"/>
        <v>3670.6557165883992</v>
      </c>
      <c r="N17" s="35">
        <f t="shared" ca="1" si="13"/>
        <v>3625.3095154623293</v>
      </c>
      <c r="O17" s="35">
        <f t="shared" ca="1" si="13"/>
        <v>3578.56918145913</v>
      </c>
      <c r="P17" s="35">
        <f t="shared" ca="1" si="13"/>
        <v>3639.3523500148931</v>
      </c>
      <c r="Q17" s="35">
        <f t="shared" ca="1" si="13"/>
        <v>3698.6345112432864</v>
      </c>
      <c r="R17" s="35">
        <f t="shared" ca="1" si="13"/>
        <v>3755.9644921018148</v>
      </c>
      <c r="S17" s="35">
        <f t="shared" ca="1" si="13"/>
        <v>3810.9059768193561</v>
      </c>
      <c r="T17" s="35">
        <f t="shared" ca="1" si="13"/>
        <v>3863.0408275226332</v>
      </c>
      <c r="U17" s="35">
        <f t="shared" ca="1" si="13"/>
        <v>3911.9722665179115</v>
      </c>
      <c r="V17" s="35">
        <f t="shared" ca="1" si="13"/>
        <v>3957.3278960088264</v>
      </c>
      <c r="W17" s="35">
        <f t="shared" ca="1" si="13"/>
        <v>3998.7625322684735</v>
      </c>
      <c r="X17" s="35">
        <f t="shared" ca="1" si="13"/>
        <v>4035.9608326959997</v>
      </c>
      <c r="Y17" s="35">
        <f t="shared" ca="1" si="13"/>
        <v>4068.6396957642037</v>
      </c>
      <c r="Z17" s="35">
        <f t="shared" ca="1" si="13"/>
        <v>4096.5504155931003</v>
      </c>
      <c r="AA17" s="35">
        <f t="shared" ca="1" si="13"/>
        <v>4119.4805747518367</v>
      </c>
      <c r="AB17" s="35">
        <f t="shared" ca="1" si="13"/>
        <v>4137.2556608836067</v>
      </c>
      <c r="AC17" s="35">
        <f t="shared" ca="1" si="13"/>
        <v>4149.7403948500578</v>
      </c>
      <c r="AD17" s="35">
        <f t="shared" ca="1" si="13"/>
        <v>4156.8397602872164</v>
      </c>
      <c r="AE17" s="35">
        <f t="shared" ca="1" si="13"/>
        <v>4158.499726737391</v>
      </c>
      <c r="AF17" s="35">
        <f t="shared" ca="1" si="13"/>
        <v>4154.7076608535817</v>
      </c>
      <c r="AG17" s="35">
        <f t="shared" ca="1" si="13"/>
        <v>4145.4924225468758</v>
      </c>
      <c r="AH17" s="35"/>
      <c r="AI17" s="35"/>
      <c r="AJ17" s="35"/>
      <c r="AK17" s="35"/>
      <c r="AL17" s="35"/>
      <c r="AM17" s="35"/>
      <c r="AN17" s="35"/>
      <c r="AO17" s="35"/>
      <c r="AP17" s="35"/>
      <c r="AQ17" s="35">
        <f t="shared" ref="AQ17:BV17" ca="1" si="14">OFFSET($AL$7,0,$A17)+OFFSET(AQ$3,0,-$A17)</f>
        <v>4135.7062635468756</v>
      </c>
      <c r="AR17" s="35">
        <f t="shared" ca="1" si="14"/>
        <v>4144.9215018535815</v>
      </c>
      <c r="AS17" s="35">
        <f t="shared" ca="1" si="14"/>
        <v>4148.7135677373908</v>
      </c>
      <c r="AT17" s="35">
        <f t="shared" ca="1" si="14"/>
        <v>4147.0536012872153</v>
      </c>
      <c r="AU17" s="35">
        <f t="shared" ca="1" si="14"/>
        <v>4139.9542358500566</v>
      </c>
      <c r="AV17" s="35">
        <f t="shared" ca="1" si="14"/>
        <v>4127.4695018836064</v>
      </c>
      <c r="AW17" s="35">
        <f t="shared" ca="1" si="14"/>
        <v>4109.6944157518355</v>
      </c>
      <c r="AX17" s="35">
        <f t="shared" ca="1" si="14"/>
        <v>4086.7642565930992</v>
      </c>
      <c r="AY17" s="35">
        <f t="shared" ca="1" si="14"/>
        <v>4058.8535367642035</v>
      </c>
      <c r="AZ17" s="35">
        <f t="shared" ca="1" si="14"/>
        <v>4026.174673695999</v>
      </c>
      <c r="BA17" s="35">
        <f t="shared" ca="1" si="14"/>
        <v>3988.9763732684728</v>
      </c>
      <c r="BB17" s="35">
        <f t="shared" ca="1" si="14"/>
        <v>3947.5417370088257</v>
      </c>
      <c r="BC17" s="35">
        <f t="shared" ca="1" si="14"/>
        <v>3902.1861075179108</v>
      </c>
      <c r="BD17" s="35">
        <f t="shared" ca="1" si="14"/>
        <v>3853.2546685226325</v>
      </c>
      <c r="BE17" s="35">
        <f t="shared" ca="1" si="14"/>
        <v>3801.1198178193554</v>
      </c>
      <c r="BF17" s="35">
        <f t="shared" ca="1" si="14"/>
        <v>3746.1783331018141</v>
      </c>
      <c r="BG17" s="35">
        <f t="shared" ca="1" si="14"/>
        <v>3688.8483522432862</v>
      </c>
      <c r="BH17" s="35">
        <f t="shared" ca="1" si="14"/>
        <v>3629.5661910148924</v>
      </c>
      <c r="BI17" s="35">
        <f t="shared" ca="1" si="14"/>
        <v>3568.7830224591294</v>
      </c>
      <c r="BJ17" s="35">
        <f t="shared" ca="1" si="14"/>
        <v>3615.5233564623286</v>
      </c>
      <c r="BK17" s="35">
        <f t="shared" ca="1" si="14"/>
        <v>3660.8695575883989</v>
      </c>
      <c r="BL17" s="35">
        <f t="shared" ca="1" si="14"/>
        <v>3704.4765138659859</v>
      </c>
      <c r="BM17" s="35">
        <f t="shared" ca="1" si="14"/>
        <v>3746.0123500272166</v>
      </c>
      <c r="BN17" s="35">
        <f t="shared" ca="1" si="14"/>
        <v>3785.1609532788812</v>
      </c>
      <c r="BO17" s="35">
        <f t="shared" ca="1" si="14"/>
        <v>3821.6243791116608</v>
      </c>
      <c r="BP17" s="35">
        <f t="shared" ca="1" si="14"/>
        <v>3855.1251188377501</v>
      </c>
      <c r="BQ17" s="35">
        <f t="shared" ca="1" si="14"/>
        <v>3885.4082115995334</v>
      </c>
      <c r="BR17" s="35">
        <f t="shared" ca="1" si="14"/>
        <v>3912.2431847756625</v>
      </c>
      <c r="BS17" s="35">
        <f t="shared" ca="1" si="14"/>
        <v>3935.425808016867</v>
      </c>
      <c r="BT17" s="35">
        <f t="shared" ca="1" si="14"/>
        <v>3954.7796475622308</v>
      </c>
      <c r="BU17" s="35">
        <f t="shared" ca="1" si="14"/>
        <v>3970.157409006646</v>
      </c>
      <c r="BV17" s="35">
        <f t="shared" ca="1" si="14"/>
        <v>3981.4420583001738</v>
      </c>
    </row>
    <row r="18" spans="1:74" x14ac:dyDescent="0.25">
      <c r="A18">
        <v>6</v>
      </c>
      <c r="B18" s="35">
        <f t="shared" ref="B18:AF18" ca="1" si="15">OFFSET($AL$7,0,-$A18)+OFFSET(B$3,0,$A18)</f>
        <v>3955.0234320066465</v>
      </c>
      <c r="C18" s="35">
        <f t="shared" ca="1" si="15"/>
        <v>3939.6456705622313</v>
      </c>
      <c r="D18" s="35">
        <f t="shared" ca="1" si="15"/>
        <v>3920.2918310168675</v>
      </c>
      <c r="E18" s="35">
        <f t="shared" ca="1" si="15"/>
        <v>3897.109207775663</v>
      </c>
      <c r="F18" s="35">
        <f t="shared" ca="1" si="15"/>
        <v>3870.2742345995339</v>
      </c>
      <c r="G18" s="35">
        <f t="shared" ca="1" si="15"/>
        <v>3839.9911418377501</v>
      </c>
      <c r="H18" s="35">
        <f t="shared" ca="1" si="15"/>
        <v>3806.4904021116608</v>
      </c>
      <c r="I18" s="35">
        <f t="shared" ca="1" si="15"/>
        <v>3770.0269762788812</v>
      </c>
      <c r="J18" s="35">
        <f t="shared" ca="1" si="15"/>
        <v>3730.8783730272171</v>
      </c>
      <c r="K18" s="35">
        <f t="shared" ca="1" si="15"/>
        <v>3689.3425368659859</v>
      </c>
      <c r="L18" s="35">
        <f t="shared" ca="1" si="15"/>
        <v>3645.735580588399</v>
      </c>
      <c r="M18" s="35">
        <f t="shared" ca="1" si="15"/>
        <v>3600.3893794623291</v>
      </c>
      <c r="N18" s="35">
        <f t="shared" ca="1" si="15"/>
        <v>3553.6490454591294</v>
      </c>
      <c r="O18" s="35">
        <f t="shared" ca="1" si="15"/>
        <v>3614.4322140148929</v>
      </c>
      <c r="P18" s="35">
        <f t="shared" ca="1" si="15"/>
        <v>3673.7143752432867</v>
      </c>
      <c r="Q18" s="35">
        <f t="shared" ca="1" si="15"/>
        <v>3731.0443561018146</v>
      </c>
      <c r="R18" s="35">
        <f t="shared" ca="1" si="15"/>
        <v>3785.9858408193559</v>
      </c>
      <c r="S18" s="35">
        <f t="shared" ca="1" si="15"/>
        <v>3838.120691522633</v>
      </c>
      <c r="T18" s="35">
        <f t="shared" ca="1" si="15"/>
        <v>3887.0521305179113</v>
      </c>
      <c r="U18" s="35">
        <f t="shared" ca="1" si="15"/>
        <v>3932.4077600088262</v>
      </c>
      <c r="V18" s="35">
        <f t="shared" ca="1" si="15"/>
        <v>3973.8423962684733</v>
      </c>
      <c r="W18" s="35">
        <f t="shared" ca="1" si="15"/>
        <v>4011.0406966959995</v>
      </c>
      <c r="X18" s="35">
        <f t="shared" ca="1" si="15"/>
        <v>4043.719559764204</v>
      </c>
      <c r="Y18" s="35">
        <f t="shared" ca="1" si="15"/>
        <v>4071.6302795930997</v>
      </c>
      <c r="Z18" s="35">
        <f t="shared" ca="1" si="15"/>
        <v>4094.5604387518365</v>
      </c>
      <c r="AA18" s="35">
        <f t="shared" ca="1" si="15"/>
        <v>4112.3355248836069</v>
      </c>
      <c r="AB18" s="35">
        <f t="shared" ca="1" si="15"/>
        <v>4124.8202588500571</v>
      </c>
      <c r="AC18" s="35">
        <f t="shared" ca="1" si="15"/>
        <v>4131.9196242872158</v>
      </c>
      <c r="AD18" s="35">
        <f t="shared" ca="1" si="15"/>
        <v>4133.5795907373913</v>
      </c>
      <c r="AE18" s="35">
        <f t="shared" ca="1" si="15"/>
        <v>4129.787524853582</v>
      </c>
      <c r="AF18" s="35">
        <f t="shared" ca="1" si="15"/>
        <v>4120.5722865468761</v>
      </c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>
        <f t="shared" ref="AR18:BV18" ca="1" si="16">OFFSET($AL$7,0,$A18)+OFFSET(AR$3,0,-$A18)</f>
        <v>4110.7861275468749</v>
      </c>
      <c r="AS18" s="35">
        <f t="shared" ca="1" si="16"/>
        <v>4120.0013658535809</v>
      </c>
      <c r="AT18" s="35">
        <f t="shared" ca="1" si="16"/>
        <v>4123.7934317373911</v>
      </c>
      <c r="AU18" s="35">
        <f t="shared" ca="1" si="16"/>
        <v>4122.1334652872156</v>
      </c>
      <c r="AV18" s="35">
        <f t="shared" ca="1" si="16"/>
        <v>4115.0340998500578</v>
      </c>
      <c r="AW18" s="35">
        <f t="shared" ca="1" si="16"/>
        <v>4102.5493658836067</v>
      </c>
      <c r="AX18" s="35">
        <f t="shared" ca="1" si="16"/>
        <v>4084.7742797518363</v>
      </c>
      <c r="AY18" s="35">
        <f t="shared" ca="1" si="16"/>
        <v>4061.8441205930994</v>
      </c>
      <c r="AZ18" s="35">
        <f t="shared" ca="1" si="16"/>
        <v>4033.9334007642037</v>
      </c>
      <c r="BA18" s="35">
        <f t="shared" ca="1" si="16"/>
        <v>4001.2545376959993</v>
      </c>
      <c r="BB18" s="35">
        <f t="shared" ca="1" si="16"/>
        <v>3964.0562372684731</v>
      </c>
      <c r="BC18" s="35">
        <f t="shared" ca="1" si="16"/>
        <v>3922.621601008826</v>
      </c>
      <c r="BD18" s="35">
        <f t="shared" ca="1" si="16"/>
        <v>3877.2659715179111</v>
      </c>
      <c r="BE18" s="35">
        <f t="shared" ca="1" si="16"/>
        <v>3828.3345325226328</v>
      </c>
      <c r="BF18" s="35">
        <f t="shared" ca="1" si="16"/>
        <v>3776.1996818193556</v>
      </c>
      <c r="BG18" s="35">
        <f t="shared" ca="1" si="16"/>
        <v>3721.2581971018144</v>
      </c>
      <c r="BH18" s="35">
        <f t="shared" ca="1" si="16"/>
        <v>3663.9282162432864</v>
      </c>
      <c r="BI18" s="35">
        <f t="shared" ca="1" si="16"/>
        <v>3604.6460550148927</v>
      </c>
      <c r="BJ18" s="35">
        <f t="shared" ca="1" si="16"/>
        <v>3543.8628864591296</v>
      </c>
      <c r="BK18" s="35">
        <f t="shared" ca="1" si="16"/>
        <v>3590.6032204623289</v>
      </c>
      <c r="BL18" s="35">
        <f t="shared" ca="1" si="16"/>
        <v>3635.9494215883992</v>
      </c>
      <c r="BM18" s="35">
        <f t="shared" ca="1" si="16"/>
        <v>3679.5563778659862</v>
      </c>
      <c r="BN18" s="35">
        <f t="shared" ca="1" si="16"/>
        <v>3721.0922140272169</v>
      </c>
      <c r="BO18" s="35">
        <f t="shared" ca="1" si="16"/>
        <v>3760.2408172788814</v>
      </c>
      <c r="BP18" s="35">
        <f t="shared" ca="1" si="16"/>
        <v>3796.7042431116611</v>
      </c>
      <c r="BQ18" s="35">
        <f t="shared" ca="1" si="16"/>
        <v>3830.2049828377503</v>
      </c>
      <c r="BR18" s="35">
        <f t="shared" ca="1" si="16"/>
        <v>3860.4880755995337</v>
      </c>
      <c r="BS18" s="35">
        <f t="shared" ca="1" si="16"/>
        <v>3887.3230487756628</v>
      </c>
      <c r="BT18" s="35">
        <f t="shared" ca="1" si="16"/>
        <v>3910.5056720168673</v>
      </c>
      <c r="BU18" s="35">
        <f t="shared" ca="1" si="16"/>
        <v>3929.8595115622311</v>
      </c>
      <c r="BV18" s="35">
        <f t="shared" ca="1" si="16"/>
        <v>3945.2372730066463</v>
      </c>
    </row>
    <row r="19" spans="1:74" x14ac:dyDescent="0.25">
      <c r="A19">
        <v>7</v>
      </c>
      <c r="B19" s="35">
        <f t="shared" ref="B19:AE19" ca="1" si="17">OFFSET($AL$7,0,-$A19)+OFFSET(B$3,0,$A19)</f>
        <v>3911.6844345622308</v>
      </c>
      <c r="C19" s="35">
        <f t="shared" ca="1" si="17"/>
        <v>3892.3305950168669</v>
      </c>
      <c r="D19" s="35">
        <f t="shared" ca="1" si="17"/>
        <v>3869.1479717756624</v>
      </c>
      <c r="E19" s="35">
        <f t="shared" ca="1" si="17"/>
        <v>3842.3129985995333</v>
      </c>
      <c r="F19" s="35">
        <f t="shared" ca="1" si="17"/>
        <v>3812.0299058377495</v>
      </c>
      <c r="G19" s="35">
        <f t="shared" ca="1" si="17"/>
        <v>3778.5291661116603</v>
      </c>
      <c r="H19" s="35">
        <f t="shared" ca="1" si="17"/>
        <v>3742.0657402788806</v>
      </c>
      <c r="I19" s="35">
        <f t="shared" ca="1" si="17"/>
        <v>3702.9171370272161</v>
      </c>
      <c r="J19" s="35">
        <f t="shared" ca="1" si="17"/>
        <v>3661.3813008659854</v>
      </c>
      <c r="K19" s="35">
        <f t="shared" ca="1" si="17"/>
        <v>3617.7743445883984</v>
      </c>
      <c r="L19" s="35">
        <f t="shared" ca="1" si="17"/>
        <v>3572.4281434623285</v>
      </c>
      <c r="M19" s="35">
        <f t="shared" ca="1" si="17"/>
        <v>3525.6878094591293</v>
      </c>
      <c r="N19" s="35">
        <f t="shared" ca="1" si="17"/>
        <v>3586.4709780148924</v>
      </c>
      <c r="O19" s="35">
        <f t="shared" ca="1" si="17"/>
        <v>3645.7531392432857</v>
      </c>
      <c r="P19" s="35">
        <f t="shared" ca="1" si="17"/>
        <v>3703.0831201018141</v>
      </c>
      <c r="Q19" s="35">
        <f t="shared" ca="1" si="17"/>
        <v>3758.0246048193553</v>
      </c>
      <c r="R19" s="35">
        <f t="shared" ca="1" si="17"/>
        <v>3810.1594555226325</v>
      </c>
      <c r="S19" s="35">
        <f t="shared" ca="1" si="17"/>
        <v>3859.0908945179108</v>
      </c>
      <c r="T19" s="35">
        <f t="shared" ca="1" si="17"/>
        <v>3904.4465240088257</v>
      </c>
      <c r="U19" s="35">
        <f t="shared" ca="1" si="17"/>
        <v>3945.8811602684727</v>
      </c>
      <c r="V19" s="35">
        <f t="shared" ca="1" si="17"/>
        <v>3983.0794606959989</v>
      </c>
      <c r="W19" s="35">
        <f t="shared" ca="1" si="17"/>
        <v>4015.7583237642029</v>
      </c>
      <c r="X19" s="35">
        <f t="shared" ca="1" si="17"/>
        <v>4043.6690435930991</v>
      </c>
      <c r="Y19" s="35">
        <f t="shared" ca="1" si="17"/>
        <v>4066.5992027518359</v>
      </c>
      <c r="Z19" s="35">
        <f t="shared" ca="1" si="17"/>
        <v>4084.3742888836059</v>
      </c>
      <c r="AA19" s="35">
        <f t="shared" ca="1" si="17"/>
        <v>4096.859022850057</v>
      </c>
      <c r="AB19" s="35">
        <f t="shared" ca="1" si="17"/>
        <v>4103.9583882872157</v>
      </c>
      <c r="AC19" s="35">
        <f t="shared" ca="1" si="17"/>
        <v>4105.6183547373903</v>
      </c>
      <c r="AD19" s="35">
        <f t="shared" ca="1" si="17"/>
        <v>4101.826288853581</v>
      </c>
      <c r="AE19" s="35">
        <f t="shared" ca="1" si="17"/>
        <v>4092.611050546875</v>
      </c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>
        <f t="shared" ref="AS19:BV19" ca="1" si="18">OFFSET($AL$7,0,$A19)+OFFSET(AS$3,0,-$A19)</f>
        <v>4080.5195415468747</v>
      </c>
      <c r="AT19" s="35">
        <f t="shared" ca="1" si="18"/>
        <v>4089.7347798535807</v>
      </c>
      <c r="AU19" s="35">
        <f t="shared" ca="1" si="18"/>
        <v>4093.52684573739</v>
      </c>
      <c r="AV19" s="35">
        <f t="shared" ca="1" si="18"/>
        <v>4091.8668792872149</v>
      </c>
      <c r="AW19" s="35">
        <f t="shared" ca="1" si="18"/>
        <v>4084.7675138500567</v>
      </c>
      <c r="AX19" s="35">
        <f t="shared" ca="1" si="18"/>
        <v>4072.2827798836056</v>
      </c>
      <c r="AY19" s="35">
        <f t="shared" ca="1" si="18"/>
        <v>4054.5076937518356</v>
      </c>
      <c r="AZ19" s="35">
        <f t="shared" ca="1" si="18"/>
        <v>4031.5775345930988</v>
      </c>
      <c r="BA19" s="35">
        <f t="shared" ca="1" si="18"/>
        <v>4003.6668147642031</v>
      </c>
      <c r="BB19" s="35">
        <f t="shared" ca="1" si="18"/>
        <v>3970.9879516959986</v>
      </c>
      <c r="BC19" s="35">
        <f t="shared" ca="1" si="18"/>
        <v>3933.7896512684724</v>
      </c>
      <c r="BD19" s="35">
        <f t="shared" ca="1" si="18"/>
        <v>3892.3550150088254</v>
      </c>
      <c r="BE19" s="35">
        <f t="shared" ca="1" si="18"/>
        <v>3846.9993855179105</v>
      </c>
      <c r="BF19" s="35">
        <f t="shared" ca="1" si="18"/>
        <v>3798.0679465226322</v>
      </c>
      <c r="BG19" s="35">
        <f t="shared" ca="1" si="18"/>
        <v>3745.933095819355</v>
      </c>
      <c r="BH19" s="35">
        <f t="shared" ca="1" si="18"/>
        <v>3690.9916111018138</v>
      </c>
      <c r="BI19" s="35">
        <f t="shared" ca="1" si="18"/>
        <v>3633.6616302432858</v>
      </c>
      <c r="BJ19" s="35">
        <f t="shared" ca="1" si="18"/>
        <v>3574.379469014892</v>
      </c>
      <c r="BK19" s="35">
        <f t="shared" ca="1" si="18"/>
        <v>3513.596300459129</v>
      </c>
      <c r="BL19" s="35">
        <f t="shared" ca="1" si="18"/>
        <v>3560.3366344623282</v>
      </c>
      <c r="BM19" s="35">
        <f t="shared" ca="1" si="18"/>
        <v>3605.6828355883986</v>
      </c>
      <c r="BN19" s="35">
        <f t="shared" ca="1" si="18"/>
        <v>3649.2897918659855</v>
      </c>
      <c r="BO19" s="35">
        <f t="shared" ca="1" si="18"/>
        <v>3690.8256280272162</v>
      </c>
      <c r="BP19" s="35">
        <f t="shared" ca="1" si="18"/>
        <v>3729.9742312788808</v>
      </c>
      <c r="BQ19" s="35">
        <f t="shared" ca="1" si="18"/>
        <v>3766.4376571116604</v>
      </c>
      <c r="BR19" s="35">
        <f t="shared" ca="1" si="18"/>
        <v>3799.9383968377497</v>
      </c>
      <c r="BS19" s="35">
        <f t="shared" ca="1" si="18"/>
        <v>3830.221489599533</v>
      </c>
      <c r="BT19" s="35">
        <f t="shared" ca="1" si="18"/>
        <v>3857.0564627756621</v>
      </c>
      <c r="BU19" s="35">
        <f t="shared" ca="1" si="18"/>
        <v>3880.2390860168666</v>
      </c>
      <c r="BV19" s="35">
        <f t="shared" ca="1" si="18"/>
        <v>3899.5929255622304</v>
      </c>
    </row>
    <row r="20" spans="1:74" x14ac:dyDescent="0.25">
      <c r="A20">
        <v>8</v>
      </c>
      <c r="B20" s="35">
        <f t="shared" ref="B20:AD20" ca="1" si="19">OFFSET($AL$7,0,-$A20)+OFFSET(B$3,0,$A20)</f>
        <v>3858.3600500168668</v>
      </c>
      <c r="C20" s="35">
        <f t="shared" ca="1" si="19"/>
        <v>3835.1774267756623</v>
      </c>
      <c r="D20" s="35">
        <f t="shared" ca="1" si="19"/>
        <v>3808.3424535995332</v>
      </c>
      <c r="E20" s="35">
        <f t="shared" ca="1" si="19"/>
        <v>3778.0593608377494</v>
      </c>
      <c r="F20" s="35">
        <f t="shared" ca="1" si="19"/>
        <v>3744.5586211116602</v>
      </c>
      <c r="G20" s="35">
        <f t="shared" ca="1" si="19"/>
        <v>3708.0951952788805</v>
      </c>
      <c r="H20" s="35">
        <f t="shared" ca="1" si="19"/>
        <v>3668.946592027216</v>
      </c>
      <c r="I20" s="35">
        <f t="shared" ca="1" si="19"/>
        <v>3627.4107558659853</v>
      </c>
      <c r="J20" s="35">
        <f t="shared" ca="1" si="19"/>
        <v>3583.8037995883983</v>
      </c>
      <c r="K20" s="35">
        <f t="shared" ca="1" si="19"/>
        <v>3538.4575984623284</v>
      </c>
      <c r="L20" s="35">
        <f t="shared" ca="1" si="19"/>
        <v>3491.7172644591292</v>
      </c>
      <c r="M20" s="35">
        <f t="shared" ca="1" si="19"/>
        <v>3552.5004330148922</v>
      </c>
      <c r="N20" s="35">
        <f t="shared" ca="1" si="19"/>
        <v>3611.7825942432855</v>
      </c>
      <c r="O20" s="35">
        <f t="shared" ca="1" si="19"/>
        <v>3669.1125751018139</v>
      </c>
      <c r="P20" s="35">
        <f t="shared" ca="1" si="19"/>
        <v>3724.0540598193552</v>
      </c>
      <c r="Q20" s="35">
        <f t="shared" ca="1" si="19"/>
        <v>3776.1889105226323</v>
      </c>
      <c r="R20" s="35">
        <f t="shared" ca="1" si="19"/>
        <v>3825.1203495179107</v>
      </c>
      <c r="S20" s="35">
        <f t="shared" ca="1" si="19"/>
        <v>3870.4759790088256</v>
      </c>
      <c r="T20" s="35">
        <f t="shared" ca="1" si="19"/>
        <v>3911.9106152684726</v>
      </c>
      <c r="U20" s="35">
        <f t="shared" ca="1" si="19"/>
        <v>3949.1089156959988</v>
      </c>
      <c r="V20" s="35">
        <f t="shared" ca="1" si="19"/>
        <v>3981.7877787642028</v>
      </c>
      <c r="W20" s="35">
        <f t="shared" ca="1" si="19"/>
        <v>4009.698498593099</v>
      </c>
      <c r="X20" s="35">
        <f t="shared" ca="1" si="19"/>
        <v>4032.6286577518358</v>
      </c>
      <c r="Y20" s="35">
        <f t="shared" ca="1" si="19"/>
        <v>4050.4037438836058</v>
      </c>
      <c r="Z20" s="35">
        <f t="shared" ca="1" si="19"/>
        <v>4062.8884778500569</v>
      </c>
      <c r="AA20" s="35">
        <f t="shared" ca="1" si="19"/>
        <v>4069.9878432872156</v>
      </c>
      <c r="AB20" s="35">
        <f t="shared" ca="1" si="19"/>
        <v>4071.6478097373902</v>
      </c>
      <c r="AC20" s="35">
        <f t="shared" ca="1" si="19"/>
        <v>4067.8557438535809</v>
      </c>
      <c r="AD20" s="35">
        <f t="shared" ca="1" si="19"/>
        <v>4058.6405055468749</v>
      </c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>
        <f t="shared" ref="AT20:BV20" ca="1" si="20">OFFSET($AL$7,0,$A20)+OFFSET(AT$3,0,-$A20)</f>
        <v>4049.1486465468747</v>
      </c>
      <c r="AU20" s="35">
        <f t="shared" ca="1" si="20"/>
        <v>4058.3638848535807</v>
      </c>
      <c r="AV20" s="35">
        <f t="shared" ca="1" si="20"/>
        <v>4062.15595073739</v>
      </c>
      <c r="AW20" s="35">
        <f t="shared" ca="1" si="20"/>
        <v>4060.4959842872149</v>
      </c>
      <c r="AX20" s="35">
        <f t="shared" ca="1" si="20"/>
        <v>4053.3966188500567</v>
      </c>
      <c r="AY20" s="35">
        <f t="shared" ca="1" si="20"/>
        <v>4040.9118848836056</v>
      </c>
      <c r="AZ20" s="35">
        <f t="shared" ca="1" si="20"/>
        <v>4023.1367987518356</v>
      </c>
      <c r="BA20" s="35">
        <f t="shared" ca="1" si="20"/>
        <v>4000.2066395930988</v>
      </c>
      <c r="BB20" s="35">
        <f t="shared" ca="1" si="20"/>
        <v>3972.2959197642031</v>
      </c>
      <c r="BC20" s="35">
        <f t="shared" ca="1" si="20"/>
        <v>3939.6170566959986</v>
      </c>
      <c r="BD20" s="35">
        <f t="shared" ca="1" si="20"/>
        <v>3902.4187562684724</v>
      </c>
      <c r="BE20" s="35">
        <f t="shared" ca="1" si="20"/>
        <v>3860.9841200088254</v>
      </c>
      <c r="BF20" s="35">
        <f t="shared" ca="1" si="20"/>
        <v>3815.6284905179104</v>
      </c>
      <c r="BG20" s="35">
        <f t="shared" ca="1" si="20"/>
        <v>3766.6970515226321</v>
      </c>
      <c r="BH20" s="35">
        <f t="shared" ca="1" si="20"/>
        <v>3714.562200819355</v>
      </c>
      <c r="BI20" s="35">
        <f t="shared" ca="1" si="20"/>
        <v>3659.6207161018137</v>
      </c>
      <c r="BJ20" s="35">
        <f t="shared" ca="1" si="20"/>
        <v>3602.2907352432858</v>
      </c>
      <c r="BK20" s="35">
        <f t="shared" ca="1" si="20"/>
        <v>3543.008574014892</v>
      </c>
      <c r="BL20" s="35">
        <f t="shared" ca="1" si="20"/>
        <v>3482.225405459129</v>
      </c>
      <c r="BM20" s="35">
        <f t="shared" ca="1" si="20"/>
        <v>3528.9657394623282</v>
      </c>
      <c r="BN20" s="35">
        <f t="shared" ca="1" si="20"/>
        <v>3574.3119405883986</v>
      </c>
      <c r="BO20" s="35">
        <f t="shared" ca="1" si="20"/>
        <v>3617.9188968659855</v>
      </c>
      <c r="BP20" s="35">
        <f t="shared" ca="1" si="20"/>
        <v>3659.4547330272162</v>
      </c>
      <c r="BQ20" s="35">
        <f t="shared" ca="1" si="20"/>
        <v>3698.6033362788808</v>
      </c>
      <c r="BR20" s="35">
        <f t="shared" ca="1" si="20"/>
        <v>3735.0667621116604</v>
      </c>
      <c r="BS20" s="35">
        <f t="shared" ca="1" si="20"/>
        <v>3768.5675018377497</v>
      </c>
      <c r="BT20" s="35">
        <f t="shared" ca="1" si="20"/>
        <v>3798.850594599533</v>
      </c>
      <c r="BU20" s="35">
        <f t="shared" ca="1" si="20"/>
        <v>3825.6855677756621</v>
      </c>
      <c r="BV20" s="35">
        <f t="shared" ca="1" si="20"/>
        <v>3848.8681910168666</v>
      </c>
    </row>
    <row r="21" spans="1:74" x14ac:dyDescent="0.25">
      <c r="A21">
        <v>9</v>
      </c>
      <c r="B21" s="35">
        <f t="shared" ref="B21:AC21" ca="1" si="21">OFFSET($AL$7,0,-$A21)+OFFSET(B$3,0,$A21)</f>
        <v>3799.7353817756634</v>
      </c>
      <c r="C21" s="35">
        <f t="shared" ca="1" si="21"/>
        <v>3772.9004085995343</v>
      </c>
      <c r="D21" s="35">
        <f t="shared" ca="1" si="21"/>
        <v>3742.6173158377505</v>
      </c>
      <c r="E21" s="35">
        <f t="shared" ca="1" si="21"/>
        <v>3709.1165761116613</v>
      </c>
      <c r="F21" s="35">
        <f t="shared" ca="1" si="21"/>
        <v>3672.6531502788816</v>
      </c>
      <c r="G21" s="35">
        <f t="shared" ca="1" si="21"/>
        <v>3633.5045470272171</v>
      </c>
      <c r="H21" s="35">
        <f t="shared" ca="1" si="21"/>
        <v>3591.9687108659864</v>
      </c>
      <c r="I21" s="35">
        <f t="shared" ca="1" si="21"/>
        <v>3548.3617545883994</v>
      </c>
      <c r="J21" s="35">
        <f t="shared" ca="1" si="21"/>
        <v>3503.0155534623295</v>
      </c>
      <c r="K21" s="35">
        <f t="shared" ca="1" si="21"/>
        <v>3456.2752194591303</v>
      </c>
      <c r="L21" s="35">
        <f t="shared" ca="1" si="21"/>
        <v>3517.0583880148934</v>
      </c>
      <c r="M21" s="35">
        <f t="shared" ca="1" si="21"/>
        <v>3576.3405492432867</v>
      </c>
      <c r="N21" s="35">
        <f t="shared" ca="1" si="21"/>
        <v>3633.6705301018151</v>
      </c>
      <c r="O21" s="35">
        <f t="shared" ca="1" si="21"/>
        <v>3688.6120148193563</v>
      </c>
      <c r="P21" s="35">
        <f t="shared" ca="1" si="21"/>
        <v>3740.7468655226335</v>
      </c>
      <c r="Q21" s="35">
        <f t="shared" ca="1" si="21"/>
        <v>3789.6783045179118</v>
      </c>
      <c r="R21" s="35">
        <f t="shared" ca="1" si="21"/>
        <v>3835.0339340088267</v>
      </c>
      <c r="S21" s="35">
        <f t="shared" ca="1" si="21"/>
        <v>3876.4685702684737</v>
      </c>
      <c r="T21" s="35">
        <f t="shared" ca="1" si="21"/>
        <v>3913.6668706959999</v>
      </c>
      <c r="U21" s="35">
        <f t="shared" ca="1" si="21"/>
        <v>3946.3457337642039</v>
      </c>
      <c r="V21" s="35">
        <f t="shared" ca="1" si="21"/>
        <v>3974.2564535931001</v>
      </c>
      <c r="W21" s="35">
        <f t="shared" ca="1" si="21"/>
        <v>3997.1866127518369</v>
      </c>
      <c r="X21" s="35">
        <f t="shared" ca="1" si="21"/>
        <v>4014.9616988836069</v>
      </c>
      <c r="Y21" s="35">
        <f t="shared" ca="1" si="21"/>
        <v>4027.446432850058</v>
      </c>
      <c r="Z21" s="35">
        <f t="shared" ca="1" si="21"/>
        <v>4034.5457982872167</v>
      </c>
      <c r="AA21" s="35">
        <f t="shared" ca="1" si="21"/>
        <v>4036.2057647373913</v>
      </c>
      <c r="AB21" s="35">
        <f t="shared" ca="1" si="21"/>
        <v>4032.413698853582</v>
      </c>
      <c r="AC21" s="35">
        <f t="shared" ca="1" si="21"/>
        <v>4023.198460546876</v>
      </c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>
        <f t="shared" ref="AU21:BV21" ca="1" si="22">OFFSET($AL$7,0,$A21)+OFFSET(AU$3,0,-$A21)</f>
        <v>4007.6972925468749</v>
      </c>
      <c r="AV21" s="35">
        <f t="shared" ca="1" si="22"/>
        <v>4016.9125308535808</v>
      </c>
      <c r="AW21" s="35">
        <f t="shared" ca="1" si="22"/>
        <v>4020.7045967373901</v>
      </c>
      <c r="AX21" s="35">
        <f t="shared" ca="1" si="22"/>
        <v>4019.0446302872151</v>
      </c>
      <c r="AY21" s="35">
        <f t="shared" ca="1" si="22"/>
        <v>4011.9452648500569</v>
      </c>
      <c r="AZ21" s="35">
        <f t="shared" ca="1" si="22"/>
        <v>3999.4605308836058</v>
      </c>
      <c r="BA21" s="35">
        <f t="shared" ca="1" si="22"/>
        <v>3981.6854447518358</v>
      </c>
      <c r="BB21" s="35">
        <f t="shared" ca="1" si="22"/>
        <v>3958.755285593099</v>
      </c>
      <c r="BC21" s="35">
        <f t="shared" ca="1" si="22"/>
        <v>3930.8445657642033</v>
      </c>
      <c r="BD21" s="35">
        <f t="shared" ca="1" si="22"/>
        <v>3898.1657026959988</v>
      </c>
      <c r="BE21" s="35">
        <f t="shared" ca="1" si="22"/>
        <v>3860.9674022684726</v>
      </c>
      <c r="BF21" s="35">
        <f t="shared" ca="1" si="22"/>
        <v>3819.5327660088255</v>
      </c>
      <c r="BG21" s="35">
        <f t="shared" ca="1" si="22"/>
        <v>3774.1771365179106</v>
      </c>
      <c r="BH21" s="35">
        <f t="shared" ca="1" si="22"/>
        <v>3725.2456975226323</v>
      </c>
      <c r="BI21" s="35">
        <f t="shared" ca="1" si="22"/>
        <v>3673.1108468193552</v>
      </c>
      <c r="BJ21" s="35">
        <f t="shared" ca="1" si="22"/>
        <v>3618.1693621018139</v>
      </c>
      <c r="BK21" s="35">
        <f t="shared" ca="1" si="22"/>
        <v>3560.839381243286</v>
      </c>
      <c r="BL21" s="35">
        <f t="shared" ca="1" si="22"/>
        <v>3501.5572200148922</v>
      </c>
      <c r="BM21" s="35">
        <f t="shared" ca="1" si="22"/>
        <v>3440.7740514591292</v>
      </c>
      <c r="BN21" s="35">
        <f t="shared" ca="1" si="22"/>
        <v>3487.5143854623284</v>
      </c>
      <c r="BO21" s="35">
        <f t="shared" ca="1" si="22"/>
        <v>3532.8605865883987</v>
      </c>
      <c r="BP21" s="35">
        <f t="shared" ca="1" si="22"/>
        <v>3576.4675428659857</v>
      </c>
      <c r="BQ21" s="35">
        <f t="shared" ca="1" si="22"/>
        <v>3618.0033790272164</v>
      </c>
      <c r="BR21" s="35">
        <f t="shared" ca="1" si="22"/>
        <v>3657.151982278881</v>
      </c>
      <c r="BS21" s="35">
        <f t="shared" ca="1" si="22"/>
        <v>3693.6154081116606</v>
      </c>
      <c r="BT21" s="35">
        <f t="shared" ca="1" si="22"/>
        <v>3727.1161478377498</v>
      </c>
      <c r="BU21" s="35">
        <f t="shared" ca="1" si="22"/>
        <v>3757.3992405995332</v>
      </c>
      <c r="BV21" s="35">
        <f t="shared" ca="1" si="22"/>
        <v>3784.2342137756623</v>
      </c>
    </row>
    <row r="22" spans="1:74" x14ac:dyDescent="0.25">
      <c r="A22">
        <v>10</v>
      </c>
      <c r="B22" s="35">
        <f t="shared" ref="B22:AB22" ca="1" si="23">OFFSET($AL$7,0,-$A22)+OFFSET(B$3,0,$A22)</f>
        <v>3732.4791045995339</v>
      </c>
      <c r="C22" s="35">
        <f t="shared" ca="1" si="23"/>
        <v>3702.1960118377501</v>
      </c>
      <c r="D22" s="35">
        <f t="shared" ca="1" si="23"/>
        <v>3668.6952721116609</v>
      </c>
      <c r="E22" s="35">
        <f t="shared" ca="1" si="23"/>
        <v>3632.2318462788812</v>
      </c>
      <c r="F22" s="35">
        <f t="shared" ca="1" si="23"/>
        <v>3593.0832430272167</v>
      </c>
      <c r="G22" s="35">
        <f t="shared" ca="1" si="23"/>
        <v>3551.547406865986</v>
      </c>
      <c r="H22" s="35">
        <f t="shared" ca="1" si="23"/>
        <v>3507.940450588399</v>
      </c>
      <c r="I22" s="35">
        <f t="shared" ca="1" si="23"/>
        <v>3462.5942494623291</v>
      </c>
      <c r="J22" s="35">
        <f t="shared" ca="1" si="23"/>
        <v>3415.8539154591299</v>
      </c>
      <c r="K22" s="35">
        <f t="shared" ca="1" si="23"/>
        <v>3476.6370840148929</v>
      </c>
      <c r="L22" s="35">
        <f t="shared" ca="1" si="23"/>
        <v>3535.9192452432862</v>
      </c>
      <c r="M22" s="35">
        <f t="shared" ca="1" si="23"/>
        <v>3593.2492261018147</v>
      </c>
      <c r="N22" s="35">
        <f t="shared" ca="1" si="23"/>
        <v>3648.1907108193559</v>
      </c>
      <c r="O22" s="35">
        <f t="shared" ca="1" si="23"/>
        <v>3700.3255615226331</v>
      </c>
      <c r="P22" s="35">
        <f t="shared" ca="1" si="23"/>
        <v>3749.2570005179114</v>
      </c>
      <c r="Q22" s="35">
        <f t="shared" ca="1" si="23"/>
        <v>3794.6126300088263</v>
      </c>
      <c r="R22" s="35">
        <f t="shared" ca="1" si="23"/>
        <v>3836.0472662684733</v>
      </c>
      <c r="S22" s="35">
        <f t="shared" ca="1" si="23"/>
        <v>3873.2455666959995</v>
      </c>
      <c r="T22" s="35">
        <f t="shared" ca="1" si="23"/>
        <v>3905.9244297642035</v>
      </c>
      <c r="U22" s="35">
        <f t="shared" ca="1" si="23"/>
        <v>3933.8351495930997</v>
      </c>
      <c r="V22" s="35">
        <f t="shared" ca="1" si="23"/>
        <v>3956.7653087518365</v>
      </c>
      <c r="W22" s="35">
        <f t="shared" ca="1" si="23"/>
        <v>3974.5403948836065</v>
      </c>
      <c r="X22" s="35">
        <f t="shared" ca="1" si="23"/>
        <v>3987.0251288500576</v>
      </c>
      <c r="Y22" s="35">
        <f t="shared" ca="1" si="23"/>
        <v>3994.1244942872163</v>
      </c>
      <c r="Z22" s="35">
        <f t="shared" ca="1" si="23"/>
        <v>3995.7844607373909</v>
      </c>
      <c r="AA22" s="35">
        <f t="shared" ca="1" si="23"/>
        <v>3991.9923948535816</v>
      </c>
      <c r="AB22" s="35">
        <f t="shared" ca="1" si="23"/>
        <v>3982.7771565468756</v>
      </c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>
        <f t="shared" ref="AV22:BV22" ca="1" si="24">OFFSET($AL$7,0,$A22)+OFFSET(AV$3,0,-$A22)</f>
        <v>3967.2759885468754</v>
      </c>
      <c r="AW22" s="35">
        <f t="shared" ca="1" si="24"/>
        <v>3976.4912268535813</v>
      </c>
      <c r="AX22" s="35">
        <f t="shared" ca="1" si="24"/>
        <v>3980.2832927373906</v>
      </c>
      <c r="AY22" s="35">
        <f t="shared" ca="1" si="24"/>
        <v>3978.6233262872156</v>
      </c>
      <c r="AZ22" s="35">
        <f t="shared" ca="1" si="24"/>
        <v>3971.5239608500574</v>
      </c>
      <c r="BA22" s="35">
        <f t="shared" ca="1" si="24"/>
        <v>3959.0392268836063</v>
      </c>
      <c r="BB22" s="35">
        <f t="shared" ca="1" si="24"/>
        <v>3941.2641407518363</v>
      </c>
      <c r="BC22" s="35">
        <f t="shared" ca="1" si="24"/>
        <v>3918.3339815930995</v>
      </c>
      <c r="BD22" s="35">
        <f t="shared" ca="1" si="24"/>
        <v>3890.4232617642037</v>
      </c>
      <c r="BE22" s="35">
        <f t="shared" ca="1" si="24"/>
        <v>3857.7443986959993</v>
      </c>
      <c r="BF22" s="35">
        <f t="shared" ca="1" si="24"/>
        <v>3820.5460982684731</v>
      </c>
      <c r="BG22" s="35">
        <f t="shared" ca="1" si="24"/>
        <v>3779.111462008826</v>
      </c>
      <c r="BH22" s="35">
        <f t="shared" ca="1" si="24"/>
        <v>3733.7558325179111</v>
      </c>
      <c r="BI22" s="35">
        <f t="shared" ca="1" si="24"/>
        <v>3684.8243935226328</v>
      </c>
      <c r="BJ22" s="35">
        <f t="shared" ca="1" si="24"/>
        <v>3632.6895428193557</v>
      </c>
      <c r="BK22" s="35">
        <f t="shared" ca="1" si="24"/>
        <v>3577.7480581018144</v>
      </c>
      <c r="BL22" s="35">
        <f t="shared" ca="1" si="24"/>
        <v>3520.4180772432865</v>
      </c>
      <c r="BM22" s="35">
        <f t="shared" ca="1" si="24"/>
        <v>3461.1359160148927</v>
      </c>
      <c r="BN22" s="35">
        <f t="shared" ca="1" si="24"/>
        <v>3400.3527474591297</v>
      </c>
      <c r="BO22" s="35">
        <f t="shared" ca="1" si="24"/>
        <v>3447.0930814623289</v>
      </c>
      <c r="BP22" s="35">
        <f t="shared" ca="1" si="24"/>
        <v>3492.4392825883992</v>
      </c>
      <c r="BQ22" s="35">
        <f t="shared" ca="1" si="24"/>
        <v>3536.0462388659862</v>
      </c>
      <c r="BR22" s="35">
        <f t="shared" ca="1" si="24"/>
        <v>3577.5820750272169</v>
      </c>
      <c r="BS22" s="35">
        <f t="shared" ca="1" si="24"/>
        <v>3616.7306782788814</v>
      </c>
      <c r="BT22" s="35">
        <f t="shared" ca="1" si="24"/>
        <v>3653.1941041116611</v>
      </c>
      <c r="BU22" s="35">
        <f t="shared" ca="1" si="24"/>
        <v>3686.6948438377503</v>
      </c>
      <c r="BV22" s="35">
        <f t="shared" ca="1" si="24"/>
        <v>3716.9779365995337</v>
      </c>
    </row>
    <row r="23" spans="1:74" x14ac:dyDescent="0.25">
      <c r="A23">
        <v>11</v>
      </c>
      <c r="B23" s="35">
        <f t="shared" ref="B23:AA23" ca="1" si="25">OFFSET($AL$7,0,-$A23)+OFFSET(B$3,0,$A23)</f>
        <v>3658.8555488377497</v>
      </c>
      <c r="C23" s="35">
        <f t="shared" ca="1" si="25"/>
        <v>3625.3548091116604</v>
      </c>
      <c r="D23" s="35">
        <f t="shared" ca="1" si="25"/>
        <v>3588.8913832788808</v>
      </c>
      <c r="E23" s="35">
        <f t="shared" ca="1" si="25"/>
        <v>3549.7427800272162</v>
      </c>
      <c r="F23" s="35">
        <f t="shared" ca="1" si="25"/>
        <v>3508.2069438659855</v>
      </c>
      <c r="G23" s="35">
        <f t="shared" ca="1" si="25"/>
        <v>3464.5999875883986</v>
      </c>
      <c r="H23" s="35">
        <f t="shared" ca="1" si="25"/>
        <v>3419.2537864623287</v>
      </c>
      <c r="I23" s="35">
        <f t="shared" ca="1" si="25"/>
        <v>3372.5134524591294</v>
      </c>
      <c r="J23" s="35">
        <f t="shared" ca="1" si="25"/>
        <v>3433.2966210148925</v>
      </c>
      <c r="K23" s="35">
        <f t="shared" ca="1" si="25"/>
        <v>3492.5787822432858</v>
      </c>
      <c r="L23" s="35">
        <f t="shared" ca="1" si="25"/>
        <v>3549.9087631018142</v>
      </c>
      <c r="M23" s="35">
        <f t="shared" ca="1" si="25"/>
        <v>3604.8502478193554</v>
      </c>
      <c r="N23" s="35">
        <f t="shared" ca="1" si="25"/>
        <v>3656.9850985226326</v>
      </c>
      <c r="O23" s="35">
        <f t="shared" ca="1" si="25"/>
        <v>3705.9165375179109</v>
      </c>
      <c r="P23" s="35">
        <f t="shared" ca="1" si="25"/>
        <v>3751.2721670088258</v>
      </c>
      <c r="Q23" s="35">
        <f t="shared" ca="1" si="25"/>
        <v>3792.7068032684729</v>
      </c>
      <c r="R23" s="35">
        <f t="shared" ca="1" si="25"/>
        <v>3829.9051036959991</v>
      </c>
      <c r="S23" s="35">
        <f t="shared" ca="1" si="25"/>
        <v>3862.5839667642031</v>
      </c>
      <c r="T23" s="35">
        <f t="shared" ca="1" si="25"/>
        <v>3890.4946865930992</v>
      </c>
      <c r="U23" s="35">
        <f t="shared" ca="1" si="25"/>
        <v>3913.4248457518361</v>
      </c>
      <c r="V23" s="35">
        <f t="shared" ca="1" si="25"/>
        <v>3931.199931883606</v>
      </c>
      <c r="W23" s="35">
        <f t="shared" ca="1" si="25"/>
        <v>3943.6846658500572</v>
      </c>
      <c r="X23" s="35">
        <f t="shared" ca="1" si="25"/>
        <v>3950.7840312872158</v>
      </c>
      <c r="Y23" s="35">
        <f t="shared" ca="1" si="25"/>
        <v>3952.4439977373904</v>
      </c>
      <c r="Z23" s="35">
        <f t="shared" ca="1" si="25"/>
        <v>3948.6519318535811</v>
      </c>
      <c r="AA23" s="35">
        <f t="shared" ca="1" si="25"/>
        <v>3939.4366935468752</v>
      </c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>
        <f t="shared" ref="AW23:BV23" ca="1" si="26">OFFSET($AL$7,0,$A23)+OFFSET(AW$3,0,-$A23)</f>
        <v>3923.1997755468747</v>
      </c>
      <c r="AX23" s="35">
        <f t="shared" ca="1" si="26"/>
        <v>3932.4150138535806</v>
      </c>
      <c r="AY23" s="35">
        <f t="shared" ca="1" si="26"/>
        <v>3936.2070797373899</v>
      </c>
      <c r="AZ23" s="35">
        <f t="shared" ca="1" si="26"/>
        <v>3934.5471132872153</v>
      </c>
      <c r="BA23" s="35">
        <f t="shared" ca="1" si="26"/>
        <v>3927.4477478500567</v>
      </c>
      <c r="BB23" s="35">
        <f t="shared" ca="1" si="26"/>
        <v>3914.9630138836055</v>
      </c>
      <c r="BC23" s="35">
        <f t="shared" ca="1" si="26"/>
        <v>3897.1879277518356</v>
      </c>
      <c r="BD23" s="35">
        <f t="shared" ca="1" si="26"/>
        <v>3874.2577685930987</v>
      </c>
      <c r="BE23" s="35">
        <f t="shared" ca="1" si="26"/>
        <v>3846.3470487642026</v>
      </c>
      <c r="BF23" s="35">
        <f t="shared" ca="1" si="26"/>
        <v>3813.6681856959985</v>
      </c>
      <c r="BG23" s="35">
        <f t="shared" ca="1" si="26"/>
        <v>3776.4698852684724</v>
      </c>
      <c r="BH23" s="35">
        <f t="shared" ca="1" si="26"/>
        <v>3735.0352490088253</v>
      </c>
      <c r="BI23" s="35">
        <f t="shared" ca="1" si="26"/>
        <v>3689.6796195179104</v>
      </c>
      <c r="BJ23" s="35">
        <f t="shared" ca="1" si="26"/>
        <v>3640.7481805226321</v>
      </c>
      <c r="BK23" s="35">
        <f t="shared" ca="1" si="26"/>
        <v>3588.6133298193549</v>
      </c>
      <c r="BL23" s="35">
        <f t="shared" ca="1" si="26"/>
        <v>3533.6718451018137</v>
      </c>
      <c r="BM23" s="35">
        <f t="shared" ca="1" si="26"/>
        <v>3476.3418642432853</v>
      </c>
      <c r="BN23" s="35">
        <f t="shared" ca="1" si="26"/>
        <v>3417.059703014892</v>
      </c>
      <c r="BO23" s="35">
        <f t="shared" ca="1" si="26"/>
        <v>3356.2765344591289</v>
      </c>
      <c r="BP23" s="35">
        <f t="shared" ca="1" si="26"/>
        <v>3403.0168684623281</v>
      </c>
      <c r="BQ23" s="35">
        <f t="shared" ca="1" si="26"/>
        <v>3448.3630695883985</v>
      </c>
      <c r="BR23" s="35">
        <f t="shared" ca="1" si="26"/>
        <v>3491.9700258659855</v>
      </c>
      <c r="BS23" s="35">
        <f t="shared" ca="1" si="26"/>
        <v>3533.5058620272162</v>
      </c>
      <c r="BT23" s="35">
        <f t="shared" ca="1" si="26"/>
        <v>3572.6544652788807</v>
      </c>
      <c r="BU23" s="35">
        <f t="shared" ca="1" si="26"/>
        <v>3609.1178911116604</v>
      </c>
      <c r="BV23" s="35">
        <f t="shared" ca="1" si="26"/>
        <v>3642.6186308377496</v>
      </c>
    </row>
    <row r="24" spans="1:74" x14ac:dyDescent="0.25">
      <c r="A24">
        <v>12</v>
      </c>
      <c r="B24" s="35">
        <f t="shared" ref="B24:Z24" ca="1" si="27">OFFSET($AL$7,0,-$A24)+OFFSET(B$3,0,$A24)</f>
        <v>3576.4226461116605</v>
      </c>
      <c r="C24" s="35">
        <f t="shared" ca="1" si="27"/>
        <v>3539.9592202788808</v>
      </c>
      <c r="D24" s="35">
        <f t="shared" ca="1" si="27"/>
        <v>3500.8106170272167</v>
      </c>
      <c r="E24" s="35">
        <f t="shared" ca="1" si="27"/>
        <v>3459.2747808659856</v>
      </c>
      <c r="F24" s="35">
        <f t="shared" ca="1" si="27"/>
        <v>3415.6678245883986</v>
      </c>
      <c r="G24" s="35">
        <f t="shared" ca="1" si="27"/>
        <v>3370.3216234623287</v>
      </c>
      <c r="H24" s="35">
        <f t="shared" ca="1" si="27"/>
        <v>3323.581289459129</v>
      </c>
      <c r="I24" s="35">
        <f t="shared" ca="1" si="27"/>
        <v>3384.3644580148925</v>
      </c>
      <c r="J24" s="35">
        <f t="shared" ca="1" si="27"/>
        <v>3443.6466192432863</v>
      </c>
      <c r="K24" s="35">
        <f t="shared" ca="1" si="27"/>
        <v>3500.9766001018143</v>
      </c>
      <c r="L24" s="35">
        <f t="shared" ca="1" si="27"/>
        <v>3555.9180848193555</v>
      </c>
      <c r="M24" s="35">
        <f t="shared" ca="1" si="27"/>
        <v>3608.0529355226327</v>
      </c>
      <c r="N24" s="35">
        <f t="shared" ca="1" si="27"/>
        <v>3656.984374517911</v>
      </c>
      <c r="O24" s="35">
        <f t="shared" ca="1" si="27"/>
        <v>3702.3400040088259</v>
      </c>
      <c r="P24" s="35">
        <f t="shared" ca="1" si="27"/>
        <v>3743.7746402684729</v>
      </c>
      <c r="Q24" s="35">
        <f t="shared" ca="1" si="27"/>
        <v>3780.9729406959991</v>
      </c>
      <c r="R24" s="35">
        <f t="shared" ca="1" si="27"/>
        <v>3813.6518037642036</v>
      </c>
      <c r="S24" s="35">
        <f t="shared" ca="1" si="27"/>
        <v>3841.5625235930993</v>
      </c>
      <c r="T24" s="35">
        <f t="shared" ca="1" si="27"/>
        <v>3864.4926827518361</v>
      </c>
      <c r="U24" s="35">
        <f t="shared" ca="1" si="27"/>
        <v>3882.2677688836061</v>
      </c>
      <c r="V24" s="35">
        <f t="shared" ca="1" si="27"/>
        <v>3894.7525028500572</v>
      </c>
      <c r="W24" s="35">
        <f t="shared" ca="1" si="27"/>
        <v>3901.8518682872154</v>
      </c>
      <c r="X24" s="35">
        <f t="shared" ca="1" si="27"/>
        <v>3903.5118347373905</v>
      </c>
      <c r="Y24" s="35">
        <f t="shared" ca="1" si="27"/>
        <v>3899.7197688535812</v>
      </c>
      <c r="Z24" s="35">
        <f t="shared" ca="1" si="27"/>
        <v>3890.5045305468752</v>
      </c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>
        <f t="shared" ref="AX24:BV24" ca="1" si="28">OFFSET($AL$7,0,$A24)+OFFSET(AX$3,0,-$A24)</f>
        <v>3873.9733125468747</v>
      </c>
      <c r="AY24" s="35">
        <f t="shared" ca="1" si="28"/>
        <v>3883.1885508535806</v>
      </c>
      <c r="AZ24" s="35">
        <f t="shared" ca="1" si="28"/>
        <v>3886.9806167373899</v>
      </c>
      <c r="BA24" s="35">
        <f t="shared" ca="1" si="28"/>
        <v>3885.3206502872154</v>
      </c>
      <c r="BB24" s="35">
        <f t="shared" ca="1" si="28"/>
        <v>3878.2212848500567</v>
      </c>
      <c r="BC24" s="35">
        <f t="shared" ca="1" si="28"/>
        <v>3865.7365508836056</v>
      </c>
      <c r="BD24" s="35">
        <f t="shared" ca="1" si="28"/>
        <v>3847.9614647518356</v>
      </c>
      <c r="BE24" s="35">
        <f t="shared" ca="1" si="28"/>
        <v>3825.0313055930988</v>
      </c>
      <c r="BF24" s="35">
        <f t="shared" ca="1" si="28"/>
        <v>3797.1205857642026</v>
      </c>
      <c r="BG24" s="35">
        <f t="shared" ca="1" si="28"/>
        <v>3764.4417226959986</v>
      </c>
      <c r="BH24" s="35">
        <f t="shared" ca="1" si="28"/>
        <v>3727.2434222684724</v>
      </c>
      <c r="BI24" s="35">
        <f t="shared" ca="1" si="28"/>
        <v>3685.8087860088253</v>
      </c>
      <c r="BJ24" s="35">
        <f t="shared" ca="1" si="28"/>
        <v>3640.4531565179104</v>
      </c>
      <c r="BK24" s="35">
        <f t="shared" ca="1" si="28"/>
        <v>3591.5217175226321</v>
      </c>
      <c r="BL24" s="35">
        <f t="shared" ca="1" si="28"/>
        <v>3539.386866819355</v>
      </c>
      <c r="BM24" s="35">
        <f t="shared" ca="1" si="28"/>
        <v>3484.4453821018137</v>
      </c>
      <c r="BN24" s="35">
        <f t="shared" ca="1" si="28"/>
        <v>3427.1154012432853</v>
      </c>
      <c r="BO24" s="35">
        <f t="shared" ca="1" si="28"/>
        <v>3367.833240014892</v>
      </c>
      <c r="BP24" s="35">
        <f t="shared" ca="1" si="28"/>
        <v>3307.050071459129</v>
      </c>
      <c r="BQ24" s="35">
        <f t="shared" ca="1" si="28"/>
        <v>3353.7904054623282</v>
      </c>
      <c r="BR24" s="35">
        <f t="shared" ca="1" si="28"/>
        <v>3399.1366065883985</v>
      </c>
      <c r="BS24" s="35">
        <f t="shared" ca="1" si="28"/>
        <v>3442.7435628659855</v>
      </c>
      <c r="BT24" s="35">
        <f t="shared" ca="1" si="28"/>
        <v>3484.2793990272162</v>
      </c>
      <c r="BU24" s="35">
        <f t="shared" ca="1" si="28"/>
        <v>3523.4280022788807</v>
      </c>
      <c r="BV24" s="35">
        <f t="shared" ca="1" si="28"/>
        <v>3559.8914281116604</v>
      </c>
    </row>
    <row r="25" spans="1:74" x14ac:dyDescent="0.25">
      <c r="A25">
        <v>13</v>
      </c>
      <c r="B25" s="35">
        <f t="shared" ref="B25:Y25" ca="1" si="29">OFFSET($AL$7,0,-$A25)+OFFSET(B$3,0,$A25)</f>
        <v>3492.792857278881</v>
      </c>
      <c r="C25" s="35">
        <f t="shared" ca="1" si="29"/>
        <v>3453.6442540272164</v>
      </c>
      <c r="D25" s="35">
        <f t="shared" ca="1" si="29"/>
        <v>3412.1084178659858</v>
      </c>
      <c r="E25" s="35">
        <f t="shared" ca="1" si="29"/>
        <v>3368.5014615883988</v>
      </c>
      <c r="F25" s="35">
        <f t="shared" ca="1" si="29"/>
        <v>3323.1552604623289</v>
      </c>
      <c r="G25" s="35">
        <f t="shared" ca="1" si="29"/>
        <v>3276.4149264591297</v>
      </c>
      <c r="H25" s="35">
        <f t="shared" ca="1" si="29"/>
        <v>3337.1980950148927</v>
      </c>
      <c r="I25" s="35">
        <f t="shared" ca="1" si="29"/>
        <v>3396.480256243286</v>
      </c>
      <c r="J25" s="35">
        <f t="shared" ca="1" si="29"/>
        <v>3453.8102371018144</v>
      </c>
      <c r="K25" s="35">
        <f t="shared" ca="1" si="29"/>
        <v>3508.7517218193557</v>
      </c>
      <c r="L25" s="35">
        <f t="shared" ca="1" si="29"/>
        <v>3560.8865725226328</v>
      </c>
      <c r="M25" s="35">
        <f t="shared" ca="1" si="29"/>
        <v>3609.8180115179111</v>
      </c>
      <c r="N25" s="35">
        <f t="shared" ca="1" si="29"/>
        <v>3655.1736410088261</v>
      </c>
      <c r="O25" s="35">
        <f t="shared" ca="1" si="29"/>
        <v>3696.6082772684731</v>
      </c>
      <c r="P25" s="35">
        <f t="shared" ca="1" si="29"/>
        <v>3733.8065776959993</v>
      </c>
      <c r="Q25" s="35">
        <f t="shared" ca="1" si="29"/>
        <v>3766.4854407642033</v>
      </c>
      <c r="R25" s="35">
        <f t="shared" ca="1" si="29"/>
        <v>3794.3961605930995</v>
      </c>
      <c r="S25" s="35">
        <f t="shared" ca="1" si="29"/>
        <v>3817.3263197518363</v>
      </c>
      <c r="T25" s="35">
        <f t="shared" ca="1" si="29"/>
        <v>3835.1014058836063</v>
      </c>
      <c r="U25" s="35">
        <f t="shared" ca="1" si="29"/>
        <v>3847.5861398500574</v>
      </c>
      <c r="V25" s="35">
        <f t="shared" ca="1" si="29"/>
        <v>3854.6855052872161</v>
      </c>
      <c r="W25" s="35">
        <f t="shared" ca="1" si="29"/>
        <v>3856.3454717373907</v>
      </c>
      <c r="X25" s="35">
        <f t="shared" ca="1" si="29"/>
        <v>3852.5534058535814</v>
      </c>
      <c r="Y25" s="35">
        <f t="shared" ca="1" si="29"/>
        <v>3843.3381675468754</v>
      </c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>
        <f t="shared" ref="AY25:BV25" ca="1" si="30">OFFSET($AL$7,0,$A25)+OFFSET(AY$3,0,-$A25)</f>
        <v>3823.765849546875</v>
      </c>
      <c r="AZ25" s="35">
        <f t="shared" ca="1" si="30"/>
        <v>3832.9810878535809</v>
      </c>
      <c r="BA25" s="35">
        <f t="shared" ca="1" si="30"/>
        <v>3836.7731537373902</v>
      </c>
      <c r="BB25" s="35">
        <f t="shared" ca="1" si="30"/>
        <v>3835.1131872872156</v>
      </c>
      <c r="BC25" s="35">
        <f t="shared" ca="1" si="30"/>
        <v>3828.013821850057</v>
      </c>
      <c r="BD25" s="35">
        <f t="shared" ca="1" si="30"/>
        <v>3815.5290878836058</v>
      </c>
      <c r="BE25" s="35">
        <f t="shared" ca="1" si="30"/>
        <v>3797.7540017518359</v>
      </c>
      <c r="BF25" s="35">
        <f t="shared" ca="1" si="30"/>
        <v>3774.823842593099</v>
      </c>
      <c r="BG25" s="35">
        <f t="shared" ca="1" si="30"/>
        <v>3746.9131227642029</v>
      </c>
      <c r="BH25" s="35">
        <f t="shared" ca="1" si="30"/>
        <v>3714.2342596959988</v>
      </c>
      <c r="BI25" s="35">
        <f t="shared" ca="1" si="30"/>
        <v>3677.0359592684727</v>
      </c>
      <c r="BJ25" s="35">
        <f t="shared" ca="1" si="30"/>
        <v>3635.6013230088256</v>
      </c>
      <c r="BK25" s="35">
        <f t="shared" ca="1" si="30"/>
        <v>3590.2456935179107</v>
      </c>
      <c r="BL25" s="35">
        <f t="shared" ca="1" si="30"/>
        <v>3541.3142545226324</v>
      </c>
      <c r="BM25" s="35">
        <f t="shared" ca="1" si="30"/>
        <v>3489.1794038193552</v>
      </c>
      <c r="BN25" s="35">
        <f t="shared" ca="1" si="30"/>
        <v>3434.237919101814</v>
      </c>
      <c r="BO25" s="35">
        <f t="shared" ca="1" si="30"/>
        <v>3376.9079382432856</v>
      </c>
      <c r="BP25" s="35">
        <f t="shared" ca="1" si="30"/>
        <v>3317.6257770148923</v>
      </c>
      <c r="BQ25" s="35">
        <f t="shared" ca="1" si="30"/>
        <v>3256.8426084591292</v>
      </c>
      <c r="BR25" s="35">
        <f t="shared" ca="1" si="30"/>
        <v>3303.5829424623284</v>
      </c>
      <c r="BS25" s="35">
        <f t="shared" ca="1" si="30"/>
        <v>3348.9291435883988</v>
      </c>
      <c r="BT25" s="35">
        <f t="shared" ca="1" si="30"/>
        <v>3392.5360998659858</v>
      </c>
      <c r="BU25" s="35">
        <f t="shared" ca="1" si="30"/>
        <v>3434.0719360272165</v>
      </c>
      <c r="BV25" s="35">
        <f t="shared" ca="1" si="30"/>
        <v>3473.220539278881</v>
      </c>
    </row>
    <row r="26" spans="1:74" x14ac:dyDescent="0.25">
      <c r="A26">
        <v>14</v>
      </c>
      <c r="B26" s="35">
        <f t="shared" ref="B26:X26" ca="1" si="31">OFFSET($AL$7,0,-$A26)+OFFSET(B$3,0,$A26)</f>
        <v>3400.0271320272168</v>
      </c>
      <c r="C26" s="35">
        <f t="shared" ca="1" si="31"/>
        <v>3358.4912958659856</v>
      </c>
      <c r="D26" s="35">
        <f t="shared" ca="1" si="31"/>
        <v>3314.8843395883987</v>
      </c>
      <c r="E26" s="35">
        <f t="shared" ca="1" si="31"/>
        <v>3269.5381384623288</v>
      </c>
      <c r="F26" s="35">
        <f t="shared" ca="1" si="31"/>
        <v>3222.7978044591291</v>
      </c>
      <c r="G26" s="35">
        <f t="shared" ca="1" si="31"/>
        <v>3283.5809730148926</v>
      </c>
      <c r="H26" s="35">
        <f t="shared" ca="1" si="31"/>
        <v>3342.8631342432864</v>
      </c>
      <c r="I26" s="35">
        <f t="shared" ca="1" si="31"/>
        <v>3400.1931151018143</v>
      </c>
      <c r="J26" s="35">
        <f t="shared" ca="1" si="31"/>
        <v>3455.1345998193556</v>
      </c>
      <c r="K26" s="35">
        <f t="shared" ca="1" si="31"/>
        <v>3507.2694505226327</v>
      </c>
      <c r="L26" s="35">
        <f t="shared" ca="1" si="31"/>
        <v>3556.200889517911</v>
      </c>
      <c r="M26" s="35">
        <f t="shared" ca="1" si="31"/>
        <v>3601.5565190088259</v>
      </c>
      <c r="N26" s="35">
        <f t="shared" ca="1" si="31"/>
        <v>3642.991155268473</v>
      </c>
      <c r="O26" s="35">
        <f t="shared" ca="1" si="31"/>
        <v>3680.1894556959992</v>
      </c>
      <c r="P26" s="35">
        <f t="shared" ca="1" si="31"/>
        <v>3712.8683187642037</v>
      </c>
      <c r="Q26" s="35">
        <f t="shared" ca="1" si="31"/>
        <v>3740.7790385930994</v>
      </c>
      <c r="R26" s="35">
        <f t="shared" ca="1" si="31"/>
        <v>3763.7091977518362</v>
      </c>
      <c r="S26" s="35">
        <f t="shared" ca="1" si="31"/>
        <v>3781.4842838836062</v>
      </c>
      <c r="T26" s="35">
        <f t="shared" ca="1" si="31"/>
        <v>3793.9690178500573</v>
      </c>
      <c r="U26" s="35">
        <f t="shared" ca="1" si="31"/>
        <v>3801.0683832872155</v>
      </c>
      <c r="V26" s="35">
        <f t="shared" ca="1" si="31"/>
        <v>3802.7283497373905</v>
      </c>
      <c r="W26" s="35">
        <f t="shared" ca="1" si="31"/>
        <v>3798.9362838535812</v>
      </c>
      <c r="X26" s="35">
        <f t="shared" ca="1" si="31"/>
        <v>3789.7210455468753</v>
      </c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>
        <f t="shared" ref="AZ26:BV26" ca="1" si="32">OFFSET($AL$7,0,$A26)+OFFSET(AZ$3,0,-$A26)</f>
        <v>3771.9145275468745</v>
      </c>
      <c r="BA26" s="35">
        <f t="shared" ca="1" si="32"/>
        <v>3781.1297658535805</v>
      </c>
      <c r="BB26" s="35">
        <f t="shared" ca="1" si="32"/>
        <v>3784.9218317373898</v>
      </c>
      <c r="BC26" s="35">
        <f t="shared" ca="1" si="32"/>
        <v>3783.2618652872152</v>
      </c>
      <c r="BD26" s="35">
        <f t="shared" ca="1" si="32"/>
        <v>3776.1624998500565</v>
      </c>
      <c r="BE26" s="35">
        <f t="shared" ca="1" si="32"/>
        <v>3763.6777658836054</v>
      </c>
      <c r="BF26" s="35">
        <f t="shared" ca="1" si="32"/>
        <v>3745.9026797518354</v>
      </c>
      <c r="BG26" s="35">
        <f t="shared" ca="1" si="32"/>
        <v>3722.9725205930986</v>
      </c>
      <c r="BH26" s="35">
        <f t="shared" ca="1" si="32"/>
        <v>3695.0618007642024</v>
      </c>
      <c r="BI26" s="35">
        <f t="shared" ca="1" si="32"/>
        <v>3662.3829376959984</v>
      </c>
      <c r="BJ26" s="35">
        <f t="shared" ca="1" si="32"/>
        <v>3625.1846372684722</v>
      </c>
      <c r="BK26" s="35">
        <f t="shared" ca="1" si="32"/>
        <v>3583.7500010088252</v>
      </c>
      <c r="BL26" s="35">
        <f t="shared" ca="1" si="32"/>
        <v>3538.3943715179103</v>
      </c>
      <c r="BM26" s="35">
        <f t="shared" ca="1" si="32"/>
        <v>3489.4629325226319</v>
      </c>
      <c r="BN26" s="35">
        <f t="shared" ca="1" si="32"/>
        <v>3437.3280818193548</v>
      </c>
      <c r="BO26" s="35">
        <f t="shared" ca="1" si="32"/>
        <v>3382.3865971018135</v>
      </c>
      <c r="BP26" s="35">
        <f t="shared" ca="1" si="32"/>
        <v>3325.0566162432851</v>
      </c>
      <c r="BQ26" s="35">
        <f t="shared" ca="1" si="32"/>
        <v>3265.7744550148918</v>
      </c>
      <c r="BR26" s="35">
        <f t="shared" ca="1" si="32"/>
        <v>3204.9912864591288</v>
      </c>
      <c r="BS26" s="35">
        <f t="shared" ca="1" si="32"/>
        <v>3251.731620462328</v>
      </c>
      <c r="BT26" s="35">
        <f t="shared" ca="1" si="32"/>
        <v>3297.0778215883984</v>
      </c>
      <c r="BU26" s="35">
        <f t="shared" ca="1" si="32"/>
        <v>3340.6847778659853</v>
      </c>
      <c r="BV26" s="35">
        <f t="shared" ca="1" si="32"/>
        <v>3382.220614027216</v>
      </c>
    </row>
    <row r="27" spans="1:74" x14ac:dyDescent="0.25">
      <c r="A27">
        <v>15</v>
      </c>
      <c r="B27" s="35">
        <f t="shared" ref="B27:W27" ca="1" si="33">OFFSET($AL$7,0,-$A27)+OFFSET(B$3,0,$A27)</f>
        <v>3301.9550148659855</v>
      </c>
      <c r="C27" s="35">
        <f t="shared" ca="1" si="33"/>
        <v>3258.3480585883985</v>
      </c>
      <c r="D27" s="35">
        <f t="shared" ca="1" si="33"/>
        <v>3213.0018574623286</v>
      </c>
      <c r="E27" s="35">
        <f t="shared" ca="1" si="33"/>
        <v>3166.2615234591294</v>
      </c>
      <c r="F27" s="35">
        <f t="shared" ca="1" si="33"/>
        <v>3227.0446920148925</v>
      </c>
      <c r="G27" s="35">
        <f t="shared" ca="1" si="33"/>
        <v>3286.3268532432858</v>
      </c>
      <c r="H27" s="35">
        <f t="shared" ca="1" si="33"/>
        <v>3343.6568341018142</v>
      </c>
      <c r="I27" s="35">
        <f t="shared" ca="1" si="33"/>
        <v>3398.5983188193554</v>
      </c>
      <c r="J27" s="35">
        <f t="shared" ca="1" si="33"/>
        <v>3450.7331695226326</v>
      </c>
      <c r="K27" s="35">
        <f t="shared" ca="1" si="33"/>
        <v>3499.6646085179109</v>
      </c>
      <c r="L27" s="35">
        <f t="shared" ca="1" si="33"/>
        <v>3545.0202380088258</v>
      </c>
      <c r="M27" s="35">
        <f t="shared" ca="1" si="33"/>
        <v>3586.4548742684728</v>
      </c>
      <c r="N27" s="35">
        <f t="shared" ca="1" si="33"/>
        <v>3623.653174695999</v>
      </c>
      <c r="O27" s="35">
        <f t="shared" ca="1" si="33"/>
        <v>3656.3320377642031</v>
      </c>
      <c r="P27" s="35">
        <f t="shared" ca="1" si="33"/>
        <v>3684.2427575930992</v>
      </c>
      <c r="Q27" s="35">
        <f t="shared" ca="1" si="33"/>
        <v>3707.1729167518361</v>
      </c>
      <c r="R27" s="35">
        <f t="shared" ca="1" si="33"/>
        <v>3724.948002883606</v>
      </c>
      <c r="S27" s="35">
        <f t="shared" ca="1" si="33"/>
        <v>3737.4327368500572</v>
      </c>
      <c r="T27" s="35">
        <f t="shared" ca="1" si="33"/>
        <v>3744.5321022872158</v>
      </c>
      <c r="U27" s="35">
        <f t="shared" ca="1" si="33"/>
        <v>3746.1920687373904</v>
      </c>
      <c r="V27" s="35">
        <f t="shared" ca="1" si="33"/>
        <v>3742.4000028535811</v>
      </c>
      <c r="W27" s="35">
        <f t="shared" ca="1" si="33"/>
        <v>3733.1847645468752</v>
      </c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>
        <f t="shared" ref="BA27:BV27" ca="1" si="34">OFFSET($AL$7,0,$A27)+OFFSET(BA$3,0,-$A27)</f>
        <v>3713.3181465468751</v>
      </c>
      <c r="BB27" s="35">
        <f t="shared" ca="1" si="34"/>
        <v>3722.5333848535811</v>
      </c>
      <c r="BC27" s="35">
        <f t="shared" ca="1" si="34"/>
        <v>3726.3254507373904</v>
      </c>
      <c r="BD27" s="35">
        <f t="shared" ca="1" si="34"/>
        <v>3724.6654842872158</v>
      </c>
      <c r="BE27" s="35">
        <f t="shared" ca="1" si="34"/>
        <v>3717.5661188500571</v>
      </c>
      <c r="BF27" s="35">
        <f t="shared" ca="1" si="34"/>
        <v>3705.081384883606</v>
      </c>
      <c r="BG27" s="35">
        <f t="shared" ca="1" si="34"/>
        <v>3687.306298751836</v>
      </c>
      <c r="BH27" s="35">
        <f t="shared" ca="1" si="34"/>
        <v>3664.3761395930992</v>
      </c>
      <c r="BI27" s="35">
        <f t="shared" ca="1" si="34"/>
        <v>3636.465419764203</v>
      </c>
      <c r="BJ27" s="35">
        <f t="shared" ca="1" si="34"/>
        <v>3603.786556695999</v>
      </c>
      <c r="BK27" s="35">
        <f t="shared" ca="1" si="34"/>
        <v>3566.5882562684728</v>
      </c>
      <c r="BL27" s="35">
        <f t="shared" ca="1" si="34"/>
        <v>3525.1536200088258</v>
      </c>
      <c r="BM27" s="35">
        <f t="shared" ca="1" si="34"/>
        <v>3479.7979905179109</v>
      </c>
      <c r="BN27" s="35">
        <f t="shared" ca="1" si="34"/>
        <v>3430.8665515226326</v>
      </c>
      <c r="BO27" s="35">
        <f t="shared" ca="1" si="34"/>
        <v>3378.7317008193554</v>
      </c>
      <c r="BP27" s="35">
        <f t="shared" ca="1" si="34"/>
        <v>3323.7902161018142</v>
      </c>
      <c r="BQ27" s="35">
        <f t="shared" ca="1" si="34"/>
        <v>3266.4602352432858</v>
      </c>
      <c r="BR27" s="35">
        <f t="shared" ca="1" si="34"/>
        <v>3207.1780740148924</v>
      </c>
      <c r="BS27" s="35">
        <f t="shared" ca="1" si="34"/>
        <v>3146.3949054591294</v>
      </c>
      <c r="BT27" s="35">
        <f t="shared" ca="1" si="34"/>
        <v>3193.1352394623286</v>
      </c>
      <c r="BU27" s="35">
        <f t="shared" ca="1" si="34"/>
        <v>3238.481440588399</v>
      </c>
      <c r="BV27" s="35">
        <f t="shared" ca="1" si="34"/>
        <v>3282.0883968659859</v>
      </c>
    </row>
    <row r="28" spans="1:74" x14ac:dyDescent="0.25">
      <c r="A28">
        <v>16</v>
      </c>
      <c r="B28" s="35">
        <f t="shared" ref="B28:V28" ca="1" si="35">OFFSET($AL$7,0,-$A28)+OFFSET(B$3,0,$A28)</f>
        <v>3201.395536588399</v>
      </c>
      <c r="C28" s="35">
        <f t="shared" ca="1" si="35"/>
        <v>3156.0493354623291</v>
      </c>
      <c r="D28" s="35">
        <f t="shared" ca="1" si="35"/>
        <v>3109.3090014591298</v>
      </c>
      <c r="E28" s="35">
        <f t="shared" ca="1" si="35"/>
        <v>3170.0921700148929</v>
      </c>
      <c r="F28" s="35">
        <f t="shared" ca="1" si="35"/>
        <v>3229.3743312432862</v>
      </c>
      <c r="G28" s="35">
        <f t="shared" ca="1" si="35"/>
        <v>3286.7043121018146</v>
      </c>
      <c r="H28" s="35">
        <f t="shared" ca="1" si="35"/>
        <v>3341.6457968193558</v>
      </c>
      <c r="I28" s="35">
        <f t="shared" ca="1" si="35"/>
        <v>3393.780647522633</v>
      </c>
      <c r="J28" s="35">
        <f t="shared" ca="1" si="35"/>
        <v>3442.7120865179113</v>
      </c>
      <c r="K28" s="35">
        <f t="shared" ca="1" si="35"/>
        <v>3488.0677160088262</v>
      </c>
      <c r="L28" s="35">
        <f t="shared" ca="1" si="35"/>
        <v>3529.5023522684733</v>
      </c>
      <c r="M28" s="35">
        <f t="shared" ca="1" si="35"/>
        <v>3566.7006526959995</v>
      </c>
      <c r="N28" s="35">
        <f t="shared" ca="1" si="35"/>
        <v>3599.3795157642035</v>
      </c>
      <c r="O28" s="35">
        <f t="shared" ca="1" si="35"/>
        <v>3627.2902355930996</v>
      </c>
      <c r="P28" s="35">
        <f t="shared" ca="1" si="35"/>
        <v>3650.2203947518365</v>
      </c>
      <c r="Q28" s="35">
        <f t="shared" ca="1" si="35"/>
        <v>3667.9954808836064</v>
      </c>
      <c r="R28" s="35">
        <f t="shared" ca="1" si="35"/>
        <v>3680.4802148500576</v>
      </c>
      <c r="S28" s="35">
        <f t="shared" ca="1" si="35"/>
        <v>3687.5795802872162</v>
      </c>
      <c r="T28" s="35">
        <f t="shared" ca="1" si="35"/>
        <v>3689.2395467373908</v>
      </c>
      <c r="U28" s="35">
        <f t="shared" ca="1" si="35"/>
        <v>3685.4474808535815</v>
      </c>
      <c r="V28" s="35">
        <f t="shared" ca="1" si="35"/>
        <v>3676.2322425468756</v>
      </c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>
        <f t="shared" ref="BB28:BV28" ca="1" si="36">OFFSET($AL$7,0,$A28)+OFFSET(BB$3,0,-$A28)</f>
        <v>3656.6599245468751</v>
      </c>
      <c r="BC28" s="35">
        <f t="shared" ca="1" si="36"/>
        <v>3665.8751628535811</v>
      </c>
      <c r="BD28" s="35">
        <f t="shared" ca="1" si="36"/>
        <v>3669.6672287373904</v>
      </c>
      <c r="BE28" s="35">
        <f t="shared" ca="1" si="36"/>
        <v>3668.0072622872158</v>
      </c>
      <c r="BF28" s="35">
        <f t="shared" ca="1" si="36"/>
        <v>3660.9078968500571</v>
      </c>
      <c r="BG28" s="35">
        <f t="shared" ca="1" si="36"/>
        <v>3648.423162883606</v>
      </c>
      <c r="BH28" s="35">
        <f t="shared" ca="1" si="36"/>
        <v>3630.648076751836</v>
      </c>
      <c r="BI28" s="35">
        <f t="shared" ca="1" si="36"/>
        <v>3607.7179175930992</v>
      </c>
      <c r="BJ28" s="35">
        <f t="shared" ca="1" si="36"/>
        <v>3579.807197764203</v>
      </c>
      <c r="BK28" s="35">
        <f t="shared" ca="1" si="36"/>
        <v>3547.128334695999</v>
      </c>
      <c r="BL28" s="35">
        <f t="shared" ca="1" si="36"/>
        <v>3509.9300342684728</v>
      </c>
      <c r="BM28" s="35">
        <f t="shared" ca="1" si="36"/>
        <v>3468.4953980088258</v>
      </c>
      <c r="BN28" s="35">
        <f t="shared" ca="1" si="36"/>
        <v>3423.1397685179109</v>
      </c>
      <c r="BO28" s="35">
        <f t="shared" ca="1" si="36"/>
        <v>3374.2083295226325</v>
      </c>
      <c r="BP28" s="35">
        <f t="shared" ca="1" si="36"/>
        <v>3322.0734788193554</v>
      </c>
      <c r="BQ28" s="35">
        <f t="shared" ca="1" si="36"/>
        <v>3267.1319941018141</v>
      </c>
      <c r="BR28" s="35">
        <f t="shared" ca="1" si="36"/>
        <v>3209.8020132432857</v>
      </c>
      <c r="BS28" s="35">
        <f t="shared" ca="1" si="36"/>
        <v>3150.5198520148924</v>
      </c>
      <c r="BT28" s="35">
        <f t="shared" ca="1" si="36"/>
        <v>3089.7366834591294</v>
      </c>
      <c r="BU28" s="35">
        <f t="shared" ca="1" si="36"/>
        <v>3136.4770174623286</v>
      </c>
      <c r="BV28" s="35">
        <f t="shared" ca="1" si="36"/>
        <v>3181.823218588399</v>
      </c>
    </row>
    <row r="29" spans="1:74" x14ac:dyDescent="0.25">
      <c r="A29">
        <v>17</v>
      </c>
      <c r="B29" s="35">
        <f t="shared" ref="B29:U29" ca="1" si="37">OFFSET($AL$7,0,-$A29)+OFFSET(B$3,0,$A29)</f>
        <v>3095.4419044623287</v>
      </c>
      <c r="C29" s="35">
        <f t="shared" ca="1" si="37"/>
        <v>3048.7015704591295</v>
      </c>
      <c r="D29" s="35">
        <f t="shared" ca="1" si="37"/>
        <v>3109.4847390148925</v>
      </c>
      <c r="E29" s="35">
        <f t="shared" ca="1" si="37"/>
        <v>3168.7669002432858</v>
      </c>
      <c r="F29" s="35">
        <f t="shared" ca="1" si="37"/>
        <v>3226.0968811018142</v>
      </c>
      <c r="G29" s="35">
        <f t="shared" ca="1" si="37"/>
        <v>3281.0383658193555</v>
      </c>
      <c r="H29" s="35">
        <f t="shared" ca="1" si="37"/>
        <v>3333.1732165226326</v>
      </c>
      <c r="I29" s="35">
        <f t="shared" ca="1" si="37"/>
        <v>3382.1046555179109</v>
      </c>
      <c r="J29" s="35">
        <f t="shared" ca="1" si="37"/>
        <v>3427.4602850088258</v>
      </c>
      <c r="K29" s="35">
        <f t="shared" ca="1" si="37"/>
        <v>3468.8949212684729</v>
      </c>
      <c r="L29" s="35">
        <f t="shared" ca="1" si="37"/>
        <v>3506.0932216959991</v>
      </c>
      <c r="M29" s="35">
        <f t="shared" ca="1" si="37"/>
        <v>3538.7720847642031</v>
      </c>
      <c r="N29" s="35">
        <f t="shared" ca="1" si="37"/>
        <v>3566.6828045930993</v>
      </c>
      <c r="O29" s="35">
        <f t="shared" ca="1" si="37"/>
        <v>3589.6129637518361</v>
      </c>
      <c r="P29" s="35">
        <f t="shared" ca="1" si="37"/>
        <v>3607.3880498836061</v>
      </c>
      <c r="Q29" s="35">
        <f t="shared" ca="1" si="37"/>
        <v>3619.8727838500572</v>
      </c>
      <c r="R29" s="35">
        <f t="shared" ca="1" si="37"/>
        <v>3626.9721492872159</v>
      </c>
      <c r="S29" s="35">
        <f t="shared" ca="1" si="37"/>
        <v>3628.6321157373904</v>
      </c>
      <c r="T29" s="35">
        <f t="shared" ca="1" si="37"/>
        <v>3624.8400498535811</v>
      </c>
      <c r="U29" s="35">
        <f t="shared" ca="1" si="37"/>
        <v>3615.6248115468752</v>
      </c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>
        <f t="shared" ref="BC29:BV29" ca="1" si="38">OFFSET($AL$7,0,$A29)+OFFSET(BC$3,0,-$A29)</f>
        <v>3599.0935935468756</v>
      </c>
      <c r="BD29" s="35">
        <f t="shared" ca="1" si="38"/>
        <v>3608.3088318535815</v>
      </c>
      <c r="BE29" s="35">
        <f t="shared" ca="1" si="38"/>
        <v>3612.1008977373908</v>
      </c>
      <c r="BF29" s="35">
        <f t="shared" ca="1" si="38"/>
        <v>3610.4409312872158</v>
      </c>
      <c r="BG29" s="35">
        <f t="shared" ca="1" si="38"/>
        <v>3603.3415658500576</v>
      </c>
      <c r="BH29" s="35">
        <f t="shared" ca="1" si="38"/>
        <v>3590.8568318836064</v>
      </c>
      <c r="BI29" s="35">
        <f t="shared" ca="1" si="38"/>
        <v>3573.0817457518365</v>
      </c>
      <c r="BJ29" s="35">
        <f t="shared" ca="1" si="38"/>
        <v>3550.1515865930996</v>
      </c>
      <c r="BK29" s="35">
        <f t="shared" ca="1" si="38"/>
        <v>3522.2408667642039</v>
      </c>
      <c r="BL29" s="35">
        <f t="shared" ca="1" si="38"/>
        <v>3489.5620036959995</v>
      </c>
      <c r="BM29" s="35">
        <f t="shared" ca="1" si="38"/>
        <v>3452.3637032684733</v>
      </c>
      <c r="BN29" s="35">
        <f t="shared" ca="1" si="38"/>
        <v>3410.9290670088262</v>
      </c>
      <c r="BO29" s="35">
        <f t="shared" ca="1" si="38"/>
        <v>3365.5734375179113</v>
      </c>
      <c r="BP29" s="35">
        <f t="shared" ca="1" si="38"/>
        <v>3316.641998522633</v>
      </c>
      <c r="BQ29" s="35">
        <f t="shared" ca="1" si="38"/>
        <v>3264.5071478193559</v>
      </c>
      <c r="BR29" s="35">
        <f t="shared" ca="1" si="38"/>
        <v>3209.5656631018146</v>
      </c>
      <c r="BS29" s="35">
        <f t="shared" ca="1" si="38"/>
        <v>3152.2356822432866</v>
      </c>
      <c r="BT29" s="35">
        <f t="shared" ca="1" si="38"/>
        <v>3092.9535210148929</v>
      </c>
      <c r="BU29" s="35">
        <f t="shared" ca="1" si="38"/>
        <v>3032.1703524591298</v>
      </c>
      <c r="BV29" s="35">
        <f t="shared" ca="1" si="38"/>
        <v>3078.9106864623291</v>
      </c>
    </row>
    <row r="30" spans="1:74" x14ac:dyDescent="0.25">
      <c r="A30">
        <v>18</v>
      </c>
      <c r="B30" s="35">
        <f t="shared" ref="B30:T30" ca="1" si="39">OFFSET($AL$7,0,-$A30)+OFFSET(B$3,0,$A30)</f>
        <v>2985.420230459129</v>
      </c>
      <c r="C30" s="35">
        <f t="shared" ca="1" si="39"/>
        <v>3046.2033990148925</v>
      </c>
      <c r="D30" s="35">
        <f t="shared" ca="1" si="39"/>
        <v>3105.4855602432863</v>
      </c>
      <c r="E30" s="35">
        <f t="shared" ca="1" si="39"/>
        <v>3162.8155411018142</v>
      </c>
      <c r="F30" s="35">
        <f t="shared" ca="1" si="39"/>
        <v>3217.7570258193555</v>
      </c>
      <c r="G30" s="35">
        <f t="shared" ca="1" si="39"/>
        <v>3269.8918765226326</v>
      </c>
      <c r="H30" s="35">
        <f t="shared" ca="1" si="39"/>
        <v>3318.8233155179109</v>
      </c>
      <c r="I30" s="35">
        <f t="shared" ca="1" si="39"/>
        <v>3364.1789450088258</v>
      </c>
      <c r="J30" s="35">
        <f t="shared" ca="1" si="39"/>
        <v>3405.6135812684729</v>
      </c>
      <c r="K30" s="35">
        <f t="shared" ca="1" si="39"/>
        <v>3442.8118816959991</v>
      </c>
      <c r="L30" s="35">
        <f t="shared" ca="1" si="39"/>
        <v>3475.4907447642036</v>
      </c>
      <c r="M30" s="35">
        <f t="shared" ca="1" si="39"/>
        <v>3503.4014645930993</v>
      </c>
      <c r="N30" s="35">
        <f t="shared" ca="1" si="39"/>
        <v>3526.3316237518361</v>
      </c>
      <c r="O30" s="35">
        <f t="shared" ca="1" si="39"/>
        <v>3544.1067098836061</v>
      </c>
      <c r="P30" s="35">
        <f t="shared" ca="1" si="39"/>
        <v>3556.5914438500572</v>
      </c>
      <c r="Q30" s="35">
        <f t="shared" ca="1" si="39"/>
        <v>3563.6908092872154</v>
      </c>
      <c r="R30" s="35">
        <f t="shared" ca="1" si="39"/>
        <v>3565.3507757373904</v>
      </c>
      <c r="S30" s="35">
        <f t="shared" ca="1" si="39"/>
        <v>3561.5587098535811</v>
      </c>
      <c r="T30" s="35">
        <f t="shared" ca="1" si="39"/>
        <v>3552.3434715468752</v>
      </c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>
        <f t="shared" ref="BD30:BV30" ca="1" si="40">OFFSET($AL$7,0,$A30)+OFFSET(BD$3,0,-$A30)</f>
        <v>3534.0464535468755</v>
      </c>
      <c r="BE30" s="35">
        <f t="shared" ca="1" si="40"/>
        <v>3543.2616918535814</v>
      </c>
      <c r="BF30" s="35">
        <f t="shared" ca="1" si="40"/>
        <v>3547.0537577373907</v>
      </c>
      <c r="BG30" s="35">
        <f t="shared" ca="1" si="40"/>
        <v>3545.3937912872161</v>
      </c>
      <c r="BH30" s="35">
        <f t="shared" ca="1" si="40"/>
        <v>3538.2944258500575</v>
      </c>
      <c r="BI30" s="35">
        <f t="shared" ca="1" si="40"/>
        <v>3525.8096918836063</v>
      </c>
      <c r="BJ30" s="35">
        <f t="shared" ca="1" si="40"/>
        <v>3508.0346057518364</v>
      </c>
      <c r="BK30" s="35">
        <f t="shared" ca="1" si="40"/>
        <v>3485.1044465930995</v>
      </c>
      <c r="BL30" s="35">
        <f t="shared" ca="1" si="40"/>
        <v>3457.1937267642033</v>
      </c>
      <c r="BM30" s="35">
        <f t="shared" ca="1" si="40"/>
        <v>3424.5148636959993</v>
      </c>
      <c r="BN30" s="35">
        <f t="shared" ca="1" si="40"/>
        <v>3387.3165632684731</v>
      </c>
      <c r="BO30" s="35">
        <f t="shared" ca="1" si="40"/>
        <v>3345.8819270088261</v>
      </c>
      <c r="BP30" s="35">
        <f t="shared" ca="1" si="40"/>
        <v>3300.5262975179112</v>
      </c>
      <c r="BQ30" s="35">
        <f t="shared" ca="1" si="40"/>
        <v>3251.5948585226329</v>
      </c>
      <c r="BR30" s="35">
        <f t="shared" ca="1" si="40"/>
        <v>3199.4600078193557</v>
      </c>
      <c r="BS30" s="35">
        <f t="shared" ca="1" si="40"/>
        <v>3144.5185231018145</v>
      </c>
      <c r="BT30" s="35">
        <f t="shared" ca="1" si="40"/>
        <v>3087.1885422432861</v>
      </c>
      <c r="BU30" s="35">
        <f t="shared" ca="1" si="40"/>
        <v>3027.9063810148928</v>
      </c>
      <c r="BV30" s="35">
        <f t="shared" ca="1" si="40"/>
        <v>2967.1232124591297</v>
      </c>
    </row>
    <row r="31" spans="1:74" x14ac:dyDescent="0.25">
      <c r="A31">
        <v>19</v>
      </c>
      <c r="B31" s="35">
        <f t="shared" ref="B31:S31" ca="1" si="41">OFFSET($AL$7,0,-$A31)+OFFSET(B$3,0,$A31)</f>
        <v>2980.4947680148921</v>
      </c>
      <c r="C31" s="35">
        <f t="shared" ca="1" si="41"/>
        <v>3039.7769292432858</v>
      </c>
      <c r="D31" s="35">
        <f t="shared" ca="1" si="41"/>
        <v>3097.1069101018138</v>
      </c>
      <c r="E31" s="35">
        <f t="shared" ca="1" si="41"/>
        <v>3152.0483948193551</v>
      </c>
      <c r="F31" s="35">
        <f t="shared" ca="1" si="41"/>
        <v>3204.1832455226322</v>
      </c>
      <c r="G31" s="35">
        <f t="shared" ca="1" si="41"/>
        <v>3253.1146845179105</v>
      </c>
      <c r="H31" s="35">
        <f t="shared" ca="1" si="41"/>
        <v>3298.4703140088254</v>
      </c>
      <c r="I31" s="35">
        <f t="shared" ca="1" si="41"/>
        <v>3339.9049502684725</v>
      </c>
      <c r="J31" s="35">
        <f t="shared" ca="1" si="41"/>
        <v>3377.1032506959987</v>
      </c>
      <c r="K31" s="35">
        <f t="shared" ca="1" si="41"/>
        <v>3409.7821137642031</v>
      </c>
      <c r="L31" s="35">
        <f t="shared" ca="1" si="41"/>
        <v>3437.6928335930988</v>
      </c>
      <c r="M31" s="35">
        <f t="shared" ca="1" si="41"/>
        <v>3460.6229927518357</v>
      </c>
      <c r="N31" s="35">
        <f t="shared" ca="1" si="41"/>
        <v>3478.3980788836056</v>
      </c>
      <c r="O31" s="35">
        <f t="shared" ca="1" si="41"/>
        <v>3490.8828128500568</v>
      </c>
      <c r="P31" s="35">
        <f t="shared" ca="1" si="41"/>
        <v>3497.982178287215</v>
      </c>
      <c r="Q31" s="35">
        <f t="shared" ca="1" si="41"/>
        <v>3499.64214473739</v>
      </c>
      <c r="R31" s="35">
        <f t="shared" ca="1" si="41"/>
        <v>3495.8500788535807</v>
      </c>
      <c r="S31" s="35">
        <f t="shared" ca="1" si="41"/>
        <v>3486.6348405468748</v>
      </c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>
        <f t="shared" ref="BE31:BV31" ca="1" si="42">OFFSET($AL$7,0,$A31)+OFFSET(BE$3,0,-$A31)</f>
        <v>3471.1336725468755</v>
      </c>
      <c r="BF31" s="35">
        <f t="shared" ca="1" si="42"/>
        <v>3480.3489108535814</v>
      </c>
      <c r="BG31" s="35">
        <f t="shared" ca="1" si="42"/>
        <v>3484.1409767373907</v>
      </c>
      <c r="BH31" s="35">
        <f t="shared" ca="1" si="42"/>
        <v>3482.4810102872161</v>
      </c>
      <c r="BI31" s="35">
        <f t="shared" ca="1" si="42"/>
        <v>3475.3816448500575</v>
      </c>
      <c r="BJ31" s="35">
        <f t="shared" ca="1" si="42"/>
        <v>3462.8969108836063</v>
      </c>
      <c r="BK31" s="35">
        <f t="shared" ca="1" si="42"/>
        <v>3445.1218247518364</v>
      </c>
      <c r="BL31" s="35">
        <f t="shared" ca="1" si="42"/>
        <v>3422.1916655930995</v>
      </c>
      <c r="BM31" s="35">
        <f t="shared" ca="1" si="42"/>
        <v>3394.2809457642034</v>
      </c>
      <c r="BN31" s="35">
        <f t="shared" ca="1" si="42"/>
        <v>3361.6020826959993</v>
      </c>
      <c r="BO31" s="35">
        <f t="shared" ca="1" si="42"/>
        <v>3324.4037822684732</v>
      </c>
      <c r="BP31" s="35">
        <f t="shared" ca="1" si="42"/>
        <v>3282.9691460088261</v>
      </c>
      <c r="BQ31" s="35">
        <f t="shared" ca="1" si="42"/>
        <v>3237.6135165179112</v>
      </c>
      <c r="BR31" s="35">
        <f t="shared" ca="1" si="42"/>
        <v>3188.6820775226329</v>
      </c>
      <c r="BS31" s="35">
        <f t="shared" ca="1" si="42"/>
        <v>3136.5472268193557</v>
      </c>
      <c r="BT31" s="35">
        <f t="shared" ca="1" si="42"/>
        <v>3081.6057421018145</v>
      </c>
      <c r="BU31" s="35">
        <f t="shared" ca="1" si="42"/>
        <v>3024.2757612432861</v>
      </c>
      <c r="BV31" s="35">
        <f t="shared" ca="1" si="42"/>
        <v>2964.9936000148928</v>
      </c>
    </row>
    <row r="32" spans="1:74" x14ac:dyDescent="0.25">
      <c r="A32">
        <v>20</v>
      </c>
      <c r="B32" s="35">
        <f t="shared" ref="B32:R32" ca="1" si="43">OFFSET($AL$7,0,-$A32)+OFFSET(B$3,0,$A32)</f>
        <v>2973.4544892432859</v>
      </c>
      <c r="C32" s="35">
        <f t="shared" ca="1" si="43"/>
        <v>3030.7844701018143</v>
      </c>
      <c r="D32" s="35">
        <f t="shared" ca="1" si="43"/>
        <v>3085.7259548193556</v>
      </c>
      <c r="E32" s="35">
        <f t="shared" ca="1" si="43"/>
        <v>3137.8608055226327</v>
      </c>
      <c r="F32" s="35">
        <f t="shared" ca="1" si="43"/>
        <v>3186.7922445179111</v>
      </c>
      <c r="G32" s="35">
        <f t="shared" ca="1" si="43"/>
        <v>3232.147874008826</v>
      </c>
      <c r="H32" s="35">
        <f t="shared" ca="1" si="43"/>
        <v>3273.582510268473</v>
      </c>
      <c r="I32" s="35">
        <f t="shared" ca="1" si="43"/>
        <v>3310.7808106959992</v>
      </c>
      <c r="J32" s="35">
        <f t="shared" ca="1" si="43"/>
        <v>3343.4596737642032</v>
      </c>
      <c r="K32" s="35">
        <f t="shared" ca="1" si="43"/>
        <v>3371.3703935930994</v>
      </c>
      <c r="L32" s="35">
        <f t="shared" ca="1" si="43"/>
        <v>3394.3005527518362</v>
      </c>
      <c r="M32" s="35">
        <f t="shared" ca="1" si="43"/>
        <v>3412.0756388836062</v>
      </c>
      <c r="N32" s="35">
        <f t="shared" ca="1" si="43"/>
        <v>3424.5603728500573</v>
      </c>
      <c r="O32" s="35">
        <f t="shared" ca="1" si="43"/>
        <v>3431.659738287216</v>
      </c>
      <c r="P32" s="35">
        <f t="shared" ca="1" si="43"/>
        <v>3433.3197047373906</v>
      </c>
      <c r="Q32" s="35">
        <f t="shared" ca="1" si="43"/>
        <v>3429.5276388535813</v>
      </c>
      <c r="R32" s="35">
        <f t="shared" ca="1" si="43"/>
        <v>3420.3124005468753</v>
      </c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>
        <f t="shared" ref="BF32:BV32" ca="1" si="44">OFFSET($AL$7,0,$A32)+OFFSET(BF$3,0,-$A32)</f>
        <v>3403.0454325468754</v>
      </c>
      <c r="BG32" s="35">
        <f t="shared" ca="1" si="44"/>
        <v>3412.2606708535814</v>
      </c>
      <c r="BH32" s="35">
        <f t="shared" ca="1" si="44"/>
        <v>3416.0527367373907</v>
      </c>
      <c r="BI32" s="35">
        <f t="shared" ca="1" si="44"/>
        <v>3414.3927702872161</v>
      </c>
      <c r="BJ32" s="35">
        <f t="shared" ca="1" si="44"/>
        <v>3407.2934048500574</v>
      </c>
      <c r="BK32" s="35">
        <f t="shared" ca="1" si="44"/>
        <v>3394.8086708836063</v>
      </c>
      <c r="BL32" s="35">
        <f t="shared" ca="1" si="44"/>
        <v>3377.0335847518363</v>
      </c>
      <c r="BM32" s="35">
        <f t="shared" ca="1" si="44"/>
        <v>3354.1034255930995</v>
      </c>
      <c r="BN32" s="35">
        <f t="shared" ca="1" si="44"/>
        <v>3326.1927057642033</v>
      </c>
      <c r="BO32" s="35">
        <f t="shared" ca="1" si="44"/>
        <v>3293.5138426959993</v>
      </c>
      <c r="BP32" s="35">
        <f t="shared" ca="1" si="44"/>
        <v>3256.3155422684731</v>
      </c>
      <c r="BQ32" s="35">
        <f t="shared" ca="1" si="44"/>
        <v>3214.8809060088261</v>
      </c>
      <c r="BR32" s="35">
        <f t="shared" ca="1" si="44"/>
        <v>3169.5252765179112</v>
      </c>
      <c r="BS32" s="35">
        <f t="shared" ca="1" si="44"/>
        <v>3120.5938375226328</v>
      </c>
      <c r="BT32" s="35">
        <f t="shared" ca="1" si="44"/>
        <v>3068.4589868193557</v>
      </c>
      <c r="BU32" s="35">
        <f t="shared" ca="1" si="44"/>
        <v>3013.5175021018144</v>
      </c>
      <c r="BV32" s="35">
        <f t="shared" ca="1" si="44"/>
        <v>2956.187521243286</v>
      </c>
    </row>
    <row r="33" spans="1:74" x14ac:dyDescent="0.25">
      <c r="A33">
        <v>21</v>
      </c>
      <c r="B33" s="35">
        <f t="shared" ref="B33:Q33" ca="1" si="45">OFFSET($AL$7,0,-$A33)+OFFSET(B$3,0,$A33)</f>
        <v>2964.756330101814</v>
      </c>
      <c r="C33" s="35">
        <f t="shared" ca="1" si="45"/>
        <v>3019.6978148193552</v>
      </c>
      <c r="D33" s="35">
        <f t="shared" ca="1" si="45"/>
        <v>3071.8326655226324</v>
      </c>
      <c r="E33" s="35">
        <f t="shared" ca="1" si="45"/>
        <v>3120.7641045179107</v>
      </c>
      <c r="F33" s="35">
        <f t="shared" ca="1" si="45"/>
        <v>3166.1197340088256</v>
      </c>
      <c r="G33" s="35">
        <f t="shared" ca="1" si="45"/>
        <v>3207.5543702684727</v>
      </c>
      <c r="H33" s="35">
        <f t="shared" ca="1" si="45"/>
        <v>3244.7526706959989</v>
      </c>
      <c r="I33" s="35">
        <f t="shared" ca="1" si="45"/>
        <v>3277.4315337642029</v>
      </c>
      <c r="J33" s="35">
        <f t="shared" ca="1" si="45"/>
        <v>3305.342253593099</v>
      </c>
      <c r="K33" s="35">
        <f t="shared" ca="1" si="45"/>
        <v>3328.2724127518359</v>
      </c>
      <c r="L33" s="35">
        <f t="shared" ca="1" si="45"/>
        <v>3346.0474988836058</v>
      </c>
      <c r="M33" s="35">
        <f t="shared" ca="1" si="45"/>
        <v>3358.532232850057</v>
      </c>
      <c r="N33" s="35">
        <f t="shared" ca="1" si="45"/>
        <v>3365.6315982872156</v>
      </c>
      <c r="O33" s="35">
        <f t="shared" ca="1" si="45"/>
        <v>3367.2915647373902</v>
      </c>
      <c r="P33" s="35">
        <f t="shared" ca="1" si="45"/>
        <v>3363.4994988535809</v>
      </c>
      <c r="Q33" s="35">
        <f t="shared" ca="1" si="45"/>
        <v>3354.284260546875</v>
      </c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>
        <f t="shared" ref="BG33:BV33" ca="1" si="46">OFFSET($AL$7,0,$A33)+OFFSET(BG$3,0,-$A33)</f>
        <v>3336.7229925468746</v>
      </c>
      <c r="BH33" s="35">
        <f t="shared" ca="1" si="46"/>
        <v>3345.9382308535805</v>
      </c>
      <c r="BI33" s="35">
        <f t="shared" ca="1" si="46"/>
        <v>3349.7302967373898</v>
      </c>
      <c r="BJ33" s="35">
        <f t="shared" ca="1" si="46"/>
        <v>3348.0703302872153</v>
      </c>
      <c r="BK33" s="35">
        <f t="shared" ca="1" si="46"/>
        <v>3340.9709648500566</v>
      </c>
      <c r="BL33" s="35">
        <f t="shared" ca="1" si="46"/>
        <v>3328.4862308836055</v>
      </c>
      <c r="BM33" s="35">
        <f t="shared" ca="1" si="46"/>
        <v>3310.7111447518355</v>
      </c>
      <c r="BN33" s="35">
        <f t="shared" ca="1" si="46"/>
        <v>3287.7809855930986</v>
      </c>
      <c r="BO33" s="35">
        <f t="shared" ca="1" si="46"/>
        <v>3259.8702657642025</v>
      </c>
      <c r="BP33" s="35">
        <f t="shared" ca="1" si="46"/>
        <v>3227.1914026959985</v>
      </c>
      <c r="BQ33" s="35">
        <f t="shared" ca="1" si="46"/>
        <v>3189.9931022684723</v>
      </c>
      <c r="BR33" s="35">
        <f t="shared" ca="1" si="46"/>
        <v>3148.5584660088252</v>
      </c>
      <c r="BS33" s="35">
        <f t="shared" ca="1" si="46"/>
        <v>3103.2028365179103</v>
      </c>
      <c r="BT33" s="35">
        <f t="shared" ca="1" si="46"/>
        <v>3054.271397522632</v>
      </c>
      <c r="BU33" s="35">
        <f t="shared" ca="1" si="46"/>
        <v>3002.1365468193549</v>
      </c>
      <c r="BV33" s="35">
        <f t="shared" ca="1" si="46"/>
        <v>2947.1950621018136</v>
      </c>
    </row>
    <row r="34" spans="1:74" x14ac:dyDescent="0.25">
      <c r="A34">
        <v>22</v>
      </c>
      <c r="B34" s="35">
        <f t="shared" ref="B34:P34" ca="1" si="47">OFFSET($AL$7,0,-$A34)+OFFSET(B$3,0,$A34)</f>
        <v>2950.9957658193553</v>
      </c>
      <c r="C34" s="35">
        <f t="shared" ca="1" si="47"/>
        <v>3003.1306165226324</v>
      </c>
      <c r="D34" s="35">
        <f t="shared" ca="1" si="47"/>
        <v>3052.0620555179107</v>
      </c>
      <c r="E34" s="35">
        <f t="shared" ca="1" si="47"/>
        <v>3097.4176850088256</v>
      </c>
      <c r="F34" s="35">
        <f t="shared" ca="1" si="47"/>
        <v>3138.8523212684727</v>
      </c>
      <c r="G34" s="35">
        <f t="shared" ca="1" si="47"/>
        <v>3176.0506216959989</v>
      </c>
      <c r="H34" s="35">
        <f t="shared" ca="1" si="47"/>
        <v>3208.7294847642033</v>
      </c>
      <c r="I34" s="35">
        <f t="shared" ca="1" si="47"/>
        <v>3236.640204593099</v>
      </c>
      <c r="J34" s="35">
        <f t="shared" ca="1" si="47"/>
        <v>3259.5703637518359</v>
      </c>
      <c r="K34" s="35">
        <f t="shared" ca="1" si="47"/>
        <v>3277.3454498836059</v>
      </c>
      <c r="L34" s="35">
        <f t="shared" ca="1" si="47"/>
        <v>3289.830183850057</v>
      </c>
      <c r="M34" s="35">
        <f t="shared" ca="1" si="47"/>
        <v>3296.9295492872152</v>
      </c>
      <c r="N34" s="35">
        <f t="shared" ca="1" si="47"/>
        <v>3298.5895157373902</v>
      </c>
      <c r="O34" s="35">
        <f t="shared" ca="1" si="47"/>
        <v>3294.7974498535809</v>
      </c>
      <c r="P34" s="35">
        <f t="shared" ca="1" si="47"/>
        <v>3285.582211546875</v>
      </c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>
        <f t="shared" ref="BH34:BV34" ca="1" si="48">OFFSET($AL$7,0,$A34)+OFFSET(BH$3,0,-$A34)</f>
        <v>3268.0209435468751</v>
      </c>
      <c r="BI34" s="35">
        <f t="shared" ca="1" si="48"/>
        <v>3277.236181853581</v>
      </c>
      <c r="BJ34" s="35">
        <f t="shared" ca="1" si="48"/>
        <v>3281.0282477373903</v>
      </c>
      <c r="BK34" s="35">
        <f t="shared" ca="1" si="48"/>
        <v>3279.3682812872157</v>
      </c>
      <c r="BL34" s="35">
        <f t="shared" ca="1" si="48"/>
        <v>3272.2689158500571</v>
      </c>
      <c r="BM34" s="35">
        <f t="shared" ca="1" si="48"/>
        <v>3259.7841818836059</v>
      </c>
      <c r="BN34" s="35">
        <f t="shared" ca="1" si="48"/>
        <v>3242.009095751836</v>
      </c>
      <c r="BO34" s="35">
        <f t="shared" ca="1" si="48"/>
        <v>3219.0789365930991</v>
      </c>
      <c r="BP34" s="35">
        <f t="shared" ca="1" si="48"/>
        <v>3191.168216764203</v>
      </c>
      <c r="BQ34" s="35">
        <f t="shared" ca="1" si="48"/>
        <v>3158.4893536959989</v>
      </c>
      <c r="BR34" s="35">
        <f t="shared" ca="1" si="48"/>
        <v>3121.2910532684728</v>
      </c>
      <c r="BS34" s="35">
        <f t="shared" ca="1" si="48"/>
        <v>3079.8564170088257</v>
      </c>
      <c r="BT34" s="35">
        <f t="shared" ca="1" si="48"/>
        <v>3034.5007875179108</v>
      </c>
      <c r="BU34" s="35">
        <f t="shared" ca="1" si="48"/>
        <v>2985.5693485226325</v>
      </c>
      <c r="BV34" s="35">
        <f t="shared" ca="1" si="48"/>
        <v>2933.4344978193553</v>
      </c>
    </row>
    <row r="35" spans="1:74" x14ac:dyDescent="0.25">
      <c r="A35">
        <v>23</v>
      </c>
      <c r="B35" s="35">
        <f t="shared" ref="B35:O35" ca="1" si="49">OFFSET($AL$7,0,-$A35)+OFFSET(B$3,0,$A35)</f>
        <v>2933.7670765226326</v>
      </c>
      <c r="C35" s="35">
        <f t="shared" ca="1" si="49"/>
        <v>2982.6985155179109</v>
      </c>
      <c r="D35" s="35">
        <f t="shared" ca="1" si="49"/>
        <v>3028.0541450088258</v>
      </c>
      <c r="E35" s="35">
        <f t="shared" ca="1" si="49"/>
        <v>3069.4887812684728</v>
      </c>
      <c r="F35" s="35">
        <f t="shared" ca="1" si="49"/>
        <v>3106.687081695999</v>
      </c>
      <c r="G35" s="35">
        <f t="shared" ca="1" si="49"/>
        <v>3139.365944764203</v>
      </c>
      <c r="H35" s="35">
        <f t="shared" ca="1" si="49"/>
        <v>3167.2766645930992</v>
      </c>
      <c r="I35" s="35">
        <f t="shared" ca="1" si="49"/>
        <v>3190.2068237518361</v>
      </c>
      <c r="J35" s="35">
        <f t="shared" ca="1" si="49"/>
        <v>3207.981909883606</v>
      </c>
      <c r="K35" s="35">
        <f t="shared" ca="1" si="49"/>
        <v>3220.4666438500572</v>
      </c>
      <c r="L35" s="35">
        <f t="shared" ca="1" si="49"/>
        <v>3227.5660092872158</v>
      </c>
      <c r="M35" s="35">
        <f t="shared" ca="1" si="49"/>
        <v>3229.2259757373904</v>
      </c>
      <c r="N35" s="35">
        <f t="shared" ca="1" si="49"/>
        <v>3225.4339098535811</v>
      </c>
      <c r="O35" s="35">
        <f t="shared" ca="1" si="49"/>
        <v>3216.2186715468752</v>
      </c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>
        <f t="shared" ref="BI35:BV35" ca="1" si="50">OFFSET($AL$7,0,$A35)+OFFSET(BI$3,0,-$A35)</f>
        <v>3199.6874535468751</v>
      </c>
      <c r="BJ35" s="35">
        <f t="shared" ca="1" si="50"/>
        <v>3208.902691853581</v>
      </c>
      <c r="BK35" s="35">
        <f t="shared" ca="1" si="50"/>
        <v>3212.6947577373903</v>
      </c>
      <c r="BL35" s="35">
        <f t="shared" ca="1" si="50"/>
        <v>3211.0347912872157</v>
      </c>
      <c r="BM35" s="35">
        <f t="shared" ca="1" si="50"/>
        <v>3203.9354258500571</v>
      </c>
      <c r="BN35" s="35">
        <f t="shared" ca="1" si="50"/>
        <v>3191.4506918836059</v>
      </c>
      <c r="BO35" s="35">
        <f t="shared" ca="1" si="50"/>
        <v>3173.675605751836</v>
      </c>
      <c r="BP35" s="35">
        <f t="shared" ca="1" si="50"/>
        <v>3150.7454465930991</v>
      </c>
      <c r="BQ35" s="35">
        <f t="shared" ca="1" si="50"/>
        <v>3122.834726764203</v>
      </c>
      <c r="BR35" s="35">
        <f t="shared" ca="1" si="50"/>
        <v>3090.155863695999</v>
      </c>
      <c r="BS35" s="35">
        <f t="shared" ca="1" si="50"/>
        <v>3052.9575632684728</v>
      </c>
      <c r="BT35" s="35">
        <f t="shared" ca="1" si="50"/>
        <v>3011.5229270088257</v>
      </c>
      <c r="BU35" s="35">
        <f t="shared" ca="1" si="50"/>
        <v>2966.1672975179108</v>
      </c>
      <c r="BV35" s="35">
        <f t="shared" ca="1" si="50"/>
        <v>2917.2358585226325</v>
      </c>
    </row>
    <row r="36" spans="1:74" x14ac:dyDescent="0.25">
      <c r="A36">
        <v>24</v>
      </c>
      <c r="B36" s="35">
        <f t="shared" ref="B36:N36" ca="1" si="51">OFFSET($AL$7,0,-$A36)+OFFSET(B$3,0,$A36)</f>
        <v>2911.6911165179108</v>
      </c>
      <c r="C36" s="35">
        <f t="shared" ca="1" si="51"/>
        <v>2957.0467460088257</v>
      </c>
      <c r="D36" s="35">
        <f t="shared" ca="1" si="51"/>
        <v>2998.4813822684728</v>
      </c>
      <c r="E36" s="35">
        <f t="shared" ca="1" si="51"/>
        <v>3035.679682695999</v>
      </c>
      <c r="F36" s="35">
        <f t="shared" ca="1" si="51"/>
        <v>3068.358545764203</v>
      </c>
      <c r="G36" s="35">
        <f t="shared" ca="1" si="51"/>
        <v>3096.2692655930991</v>
      </c>
      <c r="H36" s="35">
        <f t="shared" ca="1" si="51"/>
        <v>3119.199424751836</v>
      </c>
      <c r="I36" s="35">
        <f t="shared" ca="1" si="51"/>
        <v>3136.9745108836059</v>
      </c>
      <c r="J36" s="35">
        <f t="shared" ca="1" si="51"/>
        <v>3149.4592448500571</v>
      </c>
      <c r="K36" s="35">
        <f t="shared" ca="1" si="51"/>
        <v>3156.5586102872157</v>
      </c>
      <c r="L36" s="35">
        <f t="shared" ca="1" si="51"/>
        <v>3158.2185767373903</v>
      </c>
      <c r="M36" s="35">
        <f t="shared" ca="1" si="51"/>
        <v>3154.426510853581</v>
      </c>
      <c r="N36" s="35">
        <f t="shared" ca="1" si="51"/>
        <v>3145.2112725468751</v>
      </c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>
        <f t="shared" ref="BJ36:BV36" ca="1" si="52">OFFSET($AL$7,0,$A36)+OFFSET(BJ$3,0,-$A36)</f>
        <v>3132.3840135468749</v>
      </c>
      <c r="BK36" s="35">
        <f t="shared" ca="1" si="52"/>
        <v>3141.5992518535809</v>
      </c>
      <c r="BL36" s="35">
        <f t="shared" ca="1" si="52"/>
        <v>3145.3913177373902</v>
      </c>
      <c r="BM36" s="35">
        <f t="shared" ca="1" si="52"/>
        <v>3143.7313512872151</v>
      </c>
      <c r="BN36" s="35">
        <f t="shared" ca="1" si="52"/>
        <v>3136.6319858500569</v>
      </c>
      <c r="BO36" s="35">
        <f t="shared" ca="1" si="52"/>
        <v>3124.1472518836058</v>
      </c>
      <c r="BP36" s="35">
        <f t="shared" ca="1" si="52"/>
        <v>3106.3721657518358</v>
      </c>
      <c r="BQ36" s="35">
        <f t="shared" ca="1" si="52"/>
        <v>3083.442006593099</v>
      </c>
      <c r="BR36" s="35">
        <f t="shared" ca="1" si="52"/>
        <v>3055.5312867642033</v>
      </c>
      <c r="BS36" s="35">
        <f t="shared" ca="1" si="52"/>
        <v>3022.8524236959988</v>
      </c>
      <c r="BT36" s="35">
        <f t="shared" ca="1" si="52"/>
        <v>2985.6541232684726</v>
      </c>
      <c r="BU36" s="35">
        <f t="shared" ca="1" si="52"/>
        <v>2944.2194870088256</v>
      </c>
      <c r="BV36" s="35">
        <f t="shared" ca="1" si="52"/>
        <v>2898.8638575179107</v>
      </c>
    </row>
    <row r="37" spans="1:74" x14ac:dyDescent="0.25">
      <c r="A37">
        <v>25</v>
      </c>
      <c r="B37" s="35">
        <f t="shared" ref="B37:M37" ca="1" si="53">OFFSET($AL$7,0,-$A37)+OFFSET(B$3,0,$A37)</f>
        <v>2890.7733560088254</v>
      </c>
      <c r="C37" s="35">
        <f t="shared" ca="1" si="53"/>
        <v>2932.2079922684725</v>
      </c>
      <c r="D37" s="35">
        <f t="shared" ca="1" si="53"/>
        <v>2969.4062926959987</v>
      </c>
      <c r="E37" s="35">
        <f t="shared" ca="1" si="53"/>
        <v>3002.0851557642027</v>
      </c>
      <c r="F37" s="35">
        <f t="shared" ca="1" si="53"/>
        <v>3029.9958755930988</v>
      </c>
      <c r="G37" s="35">
        <f t="shared" ca="1" si="53"/>
        <v>3052.9260347518357</v>
      </c>
      <c r="H37" s="35">
        <f t="shared" ca="1" si="53"/>
        <v>3070.7011208836057</v>
      </c>
      <c r="I37" s="35">
        <f t="shared" ca="1" si="53"/>
        <v>3083.1858548500568</v>
      </c>
      <c r="J37" s="35">
        <f t="shared" ca="1" si="53"/>
        <v>3090.2852202872155</v>
      </c>
      <c r="K37" s="35">
        <f t="shared" ca="1" si="53"/>
        <v>3091.94518673739</v>
      </c>
      <c r="L37" s="35">
        <f t="shared" ca="1" si="53"/>
        <v>3088.1531208535807</v>
      </c>
      <c r="M37" s="35">
        <f t="shared" ca="1" si="53"/>
        <v>3078.9378825468748</v>
      </c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>
        <f t="shared" ref="BK37:BV37" ca="1" si="54">OFFSET($AL$7,0,$A37)+OFFSET(BK$3,0,-$A37)</f>
        <v>3064.7120145468753</v>
      </c>
      <c r="BL37" s="35">
        <f t="shared" ca="1" si="54"/>
        <v>3073.9272528535812</v>
      </c>
      <c r="BM37" s="35">
        <f t="shared" ca="1" si="54"/>
        <v>3077.7193187373905</v>
      </c>
      <c r="BN37" s="35">
        <f t="shared" ca="1" si="54"/>
        <v>3076.0593522872159</v>
      </c>
      <c r="BO37" s="35">
        <f t="shared" ca="1" si="54"/>
        <v>3068.9599868500572</v>
      </c>
      <c r="BP37" s="35">
        <f t="shared" ca="1" si="54"/>
        <v>3056.4752528836061</v>
      </c>
      <c r="BQ37" s="35">
        <f t="shared" ca="1" si="54"/>
        <v>3038.7001667518362</v>
      </c>
      <c r="BR37" s="35">
        <f t="shared" ca="1" si="54"/>
        <v>3015.7700075930993</v>
      </c>
      <c r="BS37" s="35">
        <f t="shared" ca="1" si="54"/>
        <v>2987.8592877642031</v>
      </c>
      <c r="BT37" s="35">
        <f t="shared" ca="1" si="54"/>
        <v>2955.1804246959991</v>
      </c>
      <c r="BU37" s="35">
        <f t="shared" ca="1" si="54"/>
        <v>2917.9821242684729</v>
      </c>
      <c r="BV37" s="35">
        <f t="shared" ca="1" si="54"/>
        <v>2876.5474880088259</v>
      </c>
    </row>
    <row r="38" spans="1:74" x14ac:dyDescent="0.25">
      <c r="A38">
        <v>26</v>
      </c>
      <c r="B38" s="35">
        <f t="shared" ref="B38:L38" ca="1" si="55">OFFSET($AL$7,0,-$A38)+OFFSET(B$3,0,$A38)</f>
        <v>2864.9045522684723</v>
      </c>
      <c r="C38" s="35">
        <f t="shared" ca="1" si="55"/>
        <v>2902.1028526959985</v>
      </c>
      <c r="D38" s="35">
        <f t="shared" ca="1" si="55"/>
        <v>2934.781715764203</v>
      </c>
      <c r="E38" s="35">
        <f t="shared" ca="1" si="55"/>
        <v>2962.6924355930987</v>
      </c>
      <c r="F38" s="35">
        <f t="shared" ca="1" si="55"/>
        <v>2985.6225947518355</v>
      </c>
      <c r="G38" s="35">
        <f t="shared" ca="1" si="55"/>
        <v>3003.3976808836055</v>
      </c>
      <c r="H38" s="35">
        <f t="shared" ca="1" si="55"/>
        <v>3015.8824148500566</v>
      </c>
      <c r="I38" s="35">
        <f t="shared" ca="1" si="55"/>
        <v>3022.9817802872149</v>
      </c>
      <c r="J38" s="35">
        <f t="shared" ca="1" si="55"/>
        <v>3024.6417467373899</v>
      </c>
      <c r="K38" s="35">
        <f t="shared" ca="1" si="55"/>
        <v>3020.8496808535806</v>
      </c>
      <c r="L38" s="35">
        <f t="shared" ca="1" si="55"/>
        <v>3011.6344425468747</v>
      </c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>
        <f t="shared" ref="BL38:BV38" ca="1" si="56">OFFSET($AL$7,0,$A38)+OFFSET(BL$3,0,-$A38)</f>
        <v>2998.438624546875</v>
      </c>
      <c r="BM38" s="35">
        <f t="shared" ca="1" si="56"/>
        <v>3007.6538628535809</v>
      </c>
      <c r="BN38" s="35">
        <f t="shared" ca="1" si="56"/>
        <v>3011.4459287373902</v>
      </c>
      <c r="BO38" s="35">
        <f t="shared" ca="1" si="56"/>
        <v>3009.7859622872156</v>
      </c>
      <c r="BP38" s="35">
        <f t="shared" ca="1" si="56"/>
        <v>3002.686596850057</v>
      </c>
      <c r="BQ38" s="35">
        <f t="shared" ca="1" si="56"/>
        <v>2990.2018628836058</v>
      </c>
      <c r="BR38" s="35">
        <f t="shared" ca="1" si="56"/>
        <v>2972.4267767518359</v>
      </c>
      <c r="BS38" s="35">
        <f t="shared" ca="1" si="56"/>
        <v>2949.496617593099</v>
      </c>
      <c r="BT38" s="35">
        <f t="shared" ca="1" si="56"/>
        <v>2921.5858977642029</v>
      </c>
      <c r="BU38" s="35">
        <f t="shared" ca="1" si="56"/>
        <v>2888.9070346959988</v>
      </c>
      <c r="BV38" s="35">
        <f t="shared" ca="1" si="56"/>
        <v>2851.7087342684727</v>
      </c>
    </row>
    <row r="39" spans="1:74" x14ac:dyDescent="0.25">
      <c r="A39">
        <v>27</v>
      </c>
      <c r="B39" s="35">
        <f t="shared" ref="B39:K39" ca="1" si="57">OFFSET($AL$7,0,-$A39)+OFFSET(B$3,0,$A39)</f>
        <v>2837.1047626959985</v>
      </c>
      <c r="C39" s="35">
        <f t="shared" ca="1" si="57"/>
        <v>2869.783625764203</v>
      </c>
      <c r="D39" s="35">
        <f t="shared" ca="1" si="57"/>
        <v>2897.6943455930987</v>
      </c>
      <c r="E39" s="35">
        <f t="shared" ca="1" si="57"/>
        <v>2920.6245047518355</v>
      </c>
      <c r="F39" s="35">
        <f t="shared" ca="1" si="57"/>
        <v>2938.3995908836055</v>
      </c>
      <c r="G39" s="35">
        <f t="shared" ca="1" si="57"/>
        <v>2950.8843248500566</v>
      </c>
      <c r="H39" s="35">
        <f t="shared" ca="1" si="57"/>
        <v>2957.9836902872148</v>
      </c>
      <c r="I39" s="35">
        <f t="shared" ca="1" si="57"/>
        <v>2959.6436567373898</v>
      </c>
      <c r="J39" s="35">
        <f t="shared" ca="1" si="57"/>
        <v>2955.8515908535805</v>
      </c>
      <c r="K39" s="35">
        <f t="shared" ca="1" si="57"/>
        <v>2946.6363525468746</v>
      </c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>
        <f t="shared" ref="BM39:BV39" ca="1" si="58">OFFSET($AL$7,0,$A39)+OFFSET(BM$3,0,-$A39)</f>
        <v>2934.7900935468751</v>
      </c>
      <c r="BN39" s="35">
        <f t="shared" ca="1" si="58"/>
        <v>2944.0053318535811</v>
      </c>
      <c r="BO39" s="35">
        <f t="shared" ca="1" si="58"/>
        <v>2947.7973977373904</v>
      </c>
      <c r="BP39" s="35">
        <f t="shared" ca="1" si="58"/>
        <v>2946.1374312872158</v>
      </c>
      <c r="BQ39" s="35">
        <f t="shared" ca="1" si="58"/>
        <v>2939.0380658500571</v>
      </c>
      <c r="BR39" s="35">
        <f t="shared" ca="1" si="58"/>
        <v>2926.553331883606</v>
      </c>
      <c r="BS39" s="35">
        <f t="shared" ca="1" si="58"/>
        <v>2908.778245751836</v>
      </c>
      <c r="BT39" s="35">
        <f t="shared" ca="1" si="58"/>
        <v>2885.8480865930992</v>
      </c>
      <c r="BU39" s="35">
        <f t="shared" ca="1" si="58"/>
        <v>2857.937366764203</v>
      </c>
      <c r="BV39" s="35">
        <f t="shared" ca="1" si="58"/>
        <v>2825.258503695999</v>
      </c>
    </row>
    <row r="40" spans="1:74" x14ac:dyDescent="0.25">
      <c r="A40">
        <v>28</v>
      </c>
      <c r="B40" s="35">
        <f t="shared" ref="B40:J40" ca="1" si="59">OFFSET($AL$7,0,-$A40)+OFFSET(B$3,0,$A40)</f>
        <v>2808.4894947642033</v>
      </c>
      <c r="C40" s="35">
        <f t="shared" ca="1" si="59"/>
        <v>2836.400214593099</v>
      </c>
      <c r="D40" s="35">
        <f t="shared" ca="1" si="59"/>
        <v>2859.3303737518359</v>
      </c>
      <c r="E40" s="35">
        <f t="shared" ca="1" si="59"/>
        <v>2877.1054598836058</v>
      </c>
      <c r="F40" s="35">
        <f t="shared" ca="1" si="59"/>
        <v>2889.5901938500569</v>
      </c>
      <c r="G40" s="35">
        <f t="shared" ca="1" si="59"/>
        <v>2896.6895592872152</v>
      </c>
      <c r="H40" s="35">
        <f t="shared" ca="1" si="59"/>
        <v>2898.3495257373902</v>
      </c>
      <c r="I40" s="35">
        <f t="shared" ca="1" si="59"/>
        <v>2894.5574598535809</v>
      </c>
      <c r="J40" s="35">
        <f t="shared" ca="1" si="59"/>
        <v>2885.342221546875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>
        <f t="shared" ref="BN40:BV40" ca="1" si="60">OFFSET($AL$7,0,$A40)+OFFSET(BN$3,0,-$A40)</f>
        <v>2875.5560625468752</v>
      </c>
      <c r="BO40" s="35">
        <f t="shared" ca="1" si="60"/>
        <v>2884.7713008535811</v>
      </c>
      <c r="BP40" s="35">
        <f t="shared" ca="1" si="60"/>
        <v>2888.5633667373904</v>
      </c>
      <c r="BQ40" s="35">
        <f t="shared" ca="1" si="60"/>
        <v>2886.9034002872158</v>
      </c>
      <c r="BR40" s="35">
        <f t="shared" ca="1" si="60"/>
        <v>2879.8040348500572</v>
      </c>
      <c r="BS40" s="35">
        <f t="shared" ca="1" si="60"/>
        <v>2867.319300883606</v>
      </c>
      <c r="BT40" s="35">
        <f t="shared" ca="1" si="60"/>
        <v>2849.5442147518361</v>
      </c>
      <c r="BU40" s="35">
        <f t="shared" ca="1" si="60"/>
        <v>2826.6140555930992</v>
      </c>
      <c r="BV40" s="35">
        <f t="shared" ca="1" si="60"/>
        <v>2798.7033357642031</v>
      </c>
    </row>
    <row r="41" spans="1:74" x14ac:dyDescent="0.25">
      <c r="A41">
        <v>29</v>
      </c>
      <c r="B41" s="35">
        <f t="shared" ref="B41:I41" ca="1" si="61">OFFSET($AL$7,0,-$A41)+OFFSET(B$3,0,$A41)</f>
        <v>2780.575842593099</v>
      </c>
      <c r="C41" s="35">
        <f t="shared" ca="1" si="61"/>
        <v>2803.5060017518358</v>
      </c>
      <c r="D41" s="35">
        <f t="shared" ca="1" si="61"/>
        <v>2821.2810878836058</v>
      </c>
      <c r="E41" s="35">
        <f t="shared" ca="1" si="61"/>
        <v>2833.7658218500569</v>
      </c>
      <c r="F41" s="35">
        <f t="shared" ca="1" si="61"/>
        <v>2840.8651872872151</v>
      </c>
      <c r="G41" s="35">
        <f t="shared" ca="1" si="61"/>
        <v>2842.5251537373902</v>
      </c>
      <c r="H41" s="35">
        <f t="shared" ca="1" si="61"/>
        <v>2838.7330878535809</v>
      </c>
      <c r="I41" s="35">
        <f t="shared" ca="1" si="61"/>
        <v>2829.5178495468749</v>
      </c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>
        <f t="shared" ref="BO41:BV41" ca="1" si="62">OFFSET($AL$7,0,$A41)+OFFSET(BO$3,0,-$A41)</f>
        <v>2819.0688315468751</v>
      </c>
      <c r="BP41" s="35">
        <f t="shared" ca="1" si="62"/>
        <v>2828.2840698535811</v>
      </c>
      <c r="BQ41" s="35">
        <f t="shared" ca="1" si="62"/>
        <v>2832.0761357373904</v>
      </c>
      <c r="BR41" s="35">
        <f t="shared" ca="1" si="62"/>
        <v>2830.4161692872158</v>
      </c>
      <c r="BS41" s="35">
        <f t="shared" ca="1" si="62"/>
        <v>2823.3168038500571</v>
      </c>
      <c r="BT41" s="35">
        <f t="shared" ca="1" si="62"/>
        <v>2810.832069883606</v>
      </c>
      <c r="BU41" s="35">
        <f t="shared" ca="1" si="62"/>
        <v>2793.056983751836</v>
      </c>
      <c r="BV41" s="35">
        <f t="shared" ca="1" si="62"/>
        <v>2770.1268245930992</v>
      </c>
    </row>
    <row r="42" spans="1:74" x14ac:dyDescent="0.25">
      <c r="A42">
        <v>30</v>
      </c>
      <c r="B42" s="35">
        <f t="shared" ref="B42:H42" ca="1" si="63">OFFSET($AL$7,0,-$A42)+OFFSET(B$3,0,$A42)</f>
        <v>2752.6118387518363</v>
      </c>
      <c r="C42" s="35">
        <f t="shared" ca="1" si="63"/>
        <v>2770.3869248836063</v>
      </c>
      <c r="D42" s="35">
        <f t="shared" ca="1" si="63"/>
        <v>2782.8716588500574</v>
      </c>
      <c r="E42" s="35">
        <f t="shared" ca="1" si="63"/>
        <v>2789.9710242872161</v>
      </c>
      <c r="F42" s="35">
        <f t="shared" ca="1" si="63"/>
        <v>2791.6309907373907</v>
      </c>
      <c r="G42" s="35">
        <f t="shared" ca="1" si="63"/>
        <v>2787.8389248535814</v>
      </c>
      <c r="H42" s="35">
        <f t="shared" ca="1" si="63"/>
        <v>2778.6236865468754</v>
      </c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>
        <f t="shared" ref="BP42:BV42" ca="1" si="64">OFFSET($AL$7,0,$A42)+OFFSET(BP$3,0,-$A42)</f>
        <v>2770.6033275468753</v>
      </c>
      <c r="BQ42" s="35">
        <f t="shared" ca="1" si="64"/>
        <v>2779.8185658535813</v>
      </c>
      <c r="BR42" s="35">
        <f t="shared" ca="1" si="64"/>
        <v>2783.6106317373906</v>
      </c>
      <c r="BS42" s="35">
        <f t="shared" ca="1" si="64"/>
        <v>2781.950665287216</v>
      </c>
      <c r="BT42" s="35">
        <f t="shared" ca="1" si="64"/>
        <v>2774.8512998500573</v>
      </c>
      <c r="BU42" s="35">
        <f t="shared" ca="1" si="64"/>
        <v>2762.3665658836062</v>
      </c>
      <c r="BV42" s="35">
        <f t="shared" ca="1" si="64"/>
        <v>2744.5914797518362</v>
      </c>
    </row>
    <row r="43" spans="1:74" x14ac:dyDescent="0.25">
      <c r="A43">
        <v>31</v>
      </c>
      <c r="B43" s="35">
        <f t="shared" ref="B43:G43" ca="1" si="65">OFFSET($AL$7,0,-$A43)+OFFSET(B$3,0,$A43)</f>
        <v>2726.2378208836062</v>
      </c>
      <c r="C43" s="35">
        <f t="shared" ca="1" si="65"/>
        <v>2738.7225548500573</v>
      </c>
      <c r="D43" s="35">
        <f t="shared" ca="1" si="65"/>
        <v>2745.821920287216</v>
      </c>
      <c r="E43" s="35">
        <f t="shared" ca="1" si="65"/>
        <v>2747.4818867373906</v>
      </c>
      <c r="F43" s="35">
        <f t="shared" ca="1" si="65"/>
        <v>2743.6898208535813</v>
      </c>
      <c r="G43" s="35">
        <f t="shared" ca="1" si="65"/>
        <v>2734.4745825468754</v>
      </c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>
        <f t="shared" ref="BQ43:BV43" ca="1" si="66">OFFSET($AL$7,0,$A43)+OFFSET(BQ$3,0,-$A43)</f>
        <v>2727.4842735468751</v>
      </c>
      <c r="BR43" s="35">
        <f t="shared" ca="1" si="66"/>
        <v>2736.699511853581</v>
      </c>
      <c r="BS43" s="35">
        <f t="shared" ca="1" si="66"/>
        <v>2740.4915777373903</v>
      </c>
      <c r="BT43" s="35">
        <f t="shared" ca="1" si="66"/>
        <v>2738.8316112872153</v>
      </c>
      <c r="BU43" s="35">
        <f t="shared" ca="1" si="66"/>
        <v>2731.7322458500571</v>
      </c>
      <c r="BV43" s="35">
        <f t="shared" ca="1" si="66"/>
        <v>2719.247511883606</v>
      </c>
    </row>
    <row r="44" spans="1:74" x14ac:dyDescent="0.25">
      <c r="A44">
        <v>32</v>
      </c>
      <c r="B44" s="35">
        <f ca="1">OFFSET($AL$7,0,-$A44)+OFFSET(B$3,0,$A44)</f>
        <v>2704.973418850057</v>
      </c>
      <c r="C44" s="35">
        <f ca="1">OFFSET($AL$7,0,-$A44)+OFFSET(C$3,0,$A44)</f>
        <v>2712.0727842872157</v>
      </c>
      <c r="D44" s="35">
        <f ca="1">OFFSET($AL$7,0,-$A44)+OFFSET(D$3,0,$A44)</f>
        <v>2713.7327507373902</v>
      </c>
      <c r="E44" s="35">
        <f ca="1">OFFSET($AL$7,0,-$A44)+OFFSET(E$3,0,$A44)</f>
        <v>2709.9406848535809</v>
      </c>
      <c r="F44" s="35">
        <f ca="1">OFFSET($AL$7,0,-$A44)+OFFSET(F$3,0,$A44)</f>
        <v>2700.725446546875</v>
      </c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>
        <f ca="1">OFFSET($AL$7,0,$A44)+OFFSET(BR$3,0,-$A44)</f>
        <v>2696.0404875468748</v>
      </c>
      <c r="BS44" s="35">
        <f ca="1">OFFSET($AL$7,0,$A44)+OFFSET(BS$3,0,-$A44)</f>
        <v>2705.2557258535808</v>
      </c>
      <c r="BT44" s="35">
        <f ca="1">OFFSET($AL$7,0,$A44)+OFFSET(BT$3,0,-$A44)</f>
        <v>2709.0477917373905</v>
      </c>
      <c r="BU44" s="35">
        <f ca="1">OFFSET($AL$7,0,$A44)+OFFSET(BU$3,0,-$A44)</f>
        <v>2707.3878252872155</v>
      </c>
      <c r="BV44" s="35">
        <f ca="1">OFFSET($AL$7,0,$A44)+OFFSET(BV$3,0,-$A44)</f>
        <v>2700.2884598500568</v>
      </c>
    </row>
    <row r="45" spans="1:74" x14ac:dyDescent="0.25">
      <c r="A45">
        <v>33</v>
      </c>
      <c r="B45" s="35">
        <f ca="1">OFFSET($AL$7,0,-$A45)+OFFSET(B$3,0,$A45)</f>
        <v>2685.1906482872155</v>
      </c>
      <c r="C45" s="35">
        <f ca="1">OFFSET($AL$7,0,-$A45)+OFFSET(C$3,0,$A45)</f>
        <v>2686.8506147373905</v>
      </c>
      <c r="D45" s="35">
        <f ca="1">OFFSET($AL$7,0,-$A45)+OFFSET(D$3,0,$A45)</f>
        <v>2683.0585488535808</v>
      </c>
      <c r="E45" s="35">
        <f ca="1">OFFSET($AL$7,0,-$A45)+OFFSET(E$3,0,$A45)</f>
        <v>2673.8433105468748</v>
      </c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>
        <f ca="1">OFFSET($AL$7,0,$A45)+OFFSET(BS$3,0,-$A45)</f>
        <v>2670.4336515468749</v>
      </c>
      <c r="BT45" s="35">
        <f ca="1">OFFSET($AL$7,0,$A45)+OFFSET(BT$3,0,-$A45)</f>
        <v>2679.6488898535808</v>
      </c>
      <c r="BU45" s="35">
        <f ca="1">OFFSET($AL$7,0,$A45)+OFFSET(BU$3,0,-$A45)</f>
        <v>2683.4409557373906</v>
      </c>
      <c r="BV45" s="35">
        <f ca="1">OFFSET($AL$7,0,$A45)+OFFSET(BV$3,0,-$A45)</f>
        <v>2681.7809892872156</v>
      </c>
    </row>
    <row r="46" spans="1:74" x14ac:dyDescent="0.25">
      <c r="A46">
        <v>34</v>
      </c>
      <c r="B46" s="35">
        <f ca="1">OFFSET($AL$7,0,-$A46)+OFFSET(B$3,0,$A46)</f>
        <v>2666.6644877373906</v>
      </c>
      <c r="C46" s="35">
        <f ca="1">OFFSET($AL$7,0,-$A46)+OFFSET(C$3,0,$A46)</f>
        <v>2662.8724218535808</v>
      </c>
      <c r="D46" s="35">
        <f ca="1">OFFSET($AL$7,0,-$A46)+OFFSET(D$3,0,$A46)</f>
        <v>2653.6571835468749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>
        <f ca="1">OFFSET($AL$7,0,$A46)+OFFSET(BT$3,0,-$A46)</f>
        <v>2652.9214335468751</v>
      </c>
      <c r="BU46" s="35">
        <f ca="1">OFFSET($AL$7,0,$A46)+OFFSET(BU$3,0,-$A46)</f>
        <v>2662.136671853581</v>
      </c>
      <c r="BV46" s="35">
        <f ca="1">OFFSET($AL$7,0,$A46)+OFFSET(BV$3,0,-$A46)</f>
        <v>2665.9287377373903</v>
      </c>
    </row>
    <row r="47" spans="1:74" x14ac:dyDescent="0.25">
      <c r="A47">
        <v>35</v>
      </c>
      <c r="B47" s="35">
        <f ca="1">OFFSET($AL$7,0,-$A47)+OFFSET(B$3,0,$A47)</f>
        <v>2653.3805628535811</v>
      </c>
      <c r="C47" s="35">
        <f ca="1">OFFSET($AL$7,0,-$A47)+OFFSET(C$3,0,$A47)</f>
        <v>2644.1653245468751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>
        <f ca="1">OFFSET($AL$7,0,$A47)+OFFSET(BU$3,0,-$A47)</f>
        <v>2644.1653245468751</v>
      </c>
      <c r="BV47" s="35">
        <f ca="1">OFFSET($AL$7,0,$A47)+OFFSET(BV$3,0,-$A47)</f>
        <v>2653.3805628535811</v>
      </c>
    </row>
    <row r="48" spans="1:74" x14ac:dyDescent="0.25">
      <c r="A48">
        <v>36</v>
      </c>
      <c r="B48" s="35">
        <f ca="1">OFFSET($AL$7,0,-$A48)+OFFSET(B$3,0,$A48)</f>
        <v>2639.1860655468754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>
        <f ca="1">OFFSET($AL$7,0,$A48)+OFFSET(BV$3,0,-$A48)</f>
        <v>2640.4613655468747</v>
      </c>
    </row>
    <row r="49" spans="1:74" x14ac:dyDescent="0.25">
      <c r="A49" t="s">
        <v>113</v>
      </c>
      <c r="B49" s="35">
        <f t="shared" ref="B49:AG49" ca="1" si="67">MAX(B12:B48)</f>
        <v>4045.7151602763124</v>
      </c>
      <c r="C49" s="35">
        <f t="shared" ca="1" si="67"/>
        <v>4050.4001192763126</v>
      </c>
      <c r="D49" s="35">
        <f t="shared" ca="1" si="67"/>
        <v>4052.4602192763127</v>
      </c>
      <c r="E49" s="35">
        <f t="shared" ca="1" si="67"/>
        <v>4053.8425741310502</v>
      </c>
      <c r="F49" s="35">
        <f t="shared" ca="1" si="67"/>
        <v>4050.969993447834</v>
      </c>
      <c r="G49" s="35">
        <f t="shared" ca="1" si="67"/>
        <v>4043.8643393001739</v>
      </c>
      <c r="H49" s="35">
        <f t="shared" ca="1" si="67"/>
        <v>4032.5796900066462</v>
      </c>
      <c r="I49" s="35">
        <f t="shared" ca="1" si="67"/>
        <v>4017.2019285622309</v>
      </c>
      <c r="J49" s="35">
        <f t="shared" ca="1" si="67"/>
        <v>3997.8480890168671</v>
      </c>
      <c r="K49" s="35">
        <f t="shared" ca="1" si="67"/>
        <v>3974.6654657756626</v>
      </c>
      <c r="L49" s="35">
        <f t="shared" ca="1" si="67"/>
        <v>3947.8304925995335</v>
      </c>
      <c r="M49" s="35">
        <f t="shared" ca="1" si="67"/>
        <v>3917.5473998377497</v>
      </c>
      <c r="N49" s="35">
        <f t="shared" ca="1" si="67"/>
        <v>3884.0466601116605</v>
      </c>
      <c r="O49" s="35">
        <f t="shared" ca="1" si="67"/>
        <v>3847.5832342788808</v>
      </c>
      <c r="P49" s="35">
        <f t="shared" ca="1" si="67"/>
        <v>3808.4346310272167</v>
      </c>
      <c r="Q49" s="35">
        <f t="shared" ca="1" si="67"/>
        <v>3794.6126300088263</v>
      </c>
      <c r="R49" s="35">
        <f t="shared" ca="1" si="67"/>
        <v>3836.0472662684733</v>
      </c>
      <c r="S49" s="35">
        <f t="shared" ca="1" si="67"/>
        <v>3876.4685702684737</v>
      </c>
      <c r="T49" s="35">
        <f t="shared" ca="1" si="67"/>
        <v>3913.6668706959999</v>
      </c>
      <c r="U49" s="35">
        <f t="shared" ca="1" si="67"/>
        <v>3949.1089156959988</v>
      </c>
      <c r="V49" s="35">
        <f t="shared" ca="1" si="67"/>
        <v>3983.0794606959989</v>
      </c>
      <c r="W49" s="35">
        <f t="shared" ca="1" si="67"/>
        <v>4015.7583237642029</v>
      </c>
      <c r="X49" s="35">
        <f t="shared" ca="1" si="67"/>
        <v>4043.719559764204</v>
      </c>
      <c r="Y49" s="35">
        <f t="shared" ca="1" si="67"/>
        <v>4071.6302795930997</v>
      </c>
      <c r="Z49" s="35">
        <f t="shared" ca="1" si="67"/>
        <v>4096.5504155931003</v>
      </c>
      <c r="AA49" s="35">
        <f t="shared" ca="1" si="67"/>
        <v>4119.4805747518367</v>
      </c>
      <c r="AB49" s="35">
        <f t="shared" ca="1" si="67"/>
        <v>4138.6857017518359</v>
      </c>
      <c r="AC49" s="35">
        <f t="shared" ca="1" si="67"/>
        <v>4156.4607878836059</v>
      </c>
      <c r="AD49" s="35">
        <f t="shared" ca="1" si="67"/>
        <v>4171.9619558836066</v>
      </c>
      <c r="AE49" s="35">
        <f t="shared" ca="1" si="67"/>
        <v>4184.4466898500577</v>
      </c>
      <c r="AF49" s="35">
        <f t="shared" ca="1" si="67"/>
        <v>4195.6314578500569</v>
      </c>
      <c r="AG49" s="35">
        <f t="shared" ca="1" si="67"/>
        <v>4202.7308232872156</v>
      </c>
      <c r="AH49" s="35">
        <f t="shared" ref="AH49:BM49" ca="1" si="68">MAX(AH12:AH48)</f>
        <v>4207.4157822872157</v>
      </c>
      <c r="AI49" s="35">
        <f t="shared" ca="1" si="68"/>
        <v>4209.4758822872154</v>
      </c>
      <c r="AJ49" s="35">
        <f t="shared" ca="1" si="68"/>
        <v>4211.1358487373909</v>
      </c>
      <c r="AK49" s="35">
        <f t="shared" ca="1" si="68"/>
        <v>4207.3437828535807</v>
      </c>
      <c r="AL49" s="35">
        <f t="shared" si="68"/>
        <v>4198.1285445468748</v>
      </c>
      <c r="AM49" s="35">
        <f t="shared" ca="1" si="68"/>
        <v>4207.3437828535807</v>
      </c>
      <c r="AN49" s="35">
        <f t="shared" ca="1" si="68"/>
        <v>4211.1358487373909</v>
      </c>
      <c r="AO49" s="35">
        <f t="shared" ca="1" si="68"/>
        <v>4209.4758822872154</v>
      </c>
      <c r="AP49" s="35">
        <f t="shared" ca="1" si="68"/>
        <v>4206.6800322872159</v>
      </c>
      <c r="AQ49" s="35">
        <f t="shared" ca="1" si="68"/>
        <v>4199.9349732872161</v>
      </c>
      <c r="AR49" s="35">
        <f t="shared" ca="1" si="68"/>
        <v>4192.8356078500574</v>
      </c>
      <c r="AS49" s="35">
        <f t="shared" ca="1" si="68"/>
        <v>4180.3508738836063</v>
      </c>
      <c r="AT49" s="35">
        <f t="shared" ca="1" si="68"/>
        <v>4166.6155058836066</v>
      </c>
      <c r="AU49" s="35">
        <f t="shared" ca="1" si="68"/>
        <v>4149.7157288836061</v>
      </c>
      <c r="AV49" s="35">
        <f t="shared" ca="1" si="68"/>
        <v>4131.9406427518352</v>
      </c>
      <c r="AW49" s="35">
        <f t="shared" ca="1" si="68"/>
        <v>4109.6944157518355</v>
      </c>
      <c r="AX49" s="35">
        <f t="shared" ca="1" si="68"/>
        <v>4086.7642565930992</v>
      </c>
      <c r="AY49" s="35">
        <f t="shared" ca="1" si="68"/>
        <v>4061.8441205930994</v>
      </c>
      <c r="AZ49" s="35">
        <f t="shared" ca="1" si="68"/>
        <v>4033.9334007642037</v>
      </c>
      <c r="BA49" s="35">
        <f t="shared" ca="1" si="68"/>
        <v>4003.6668147642031</v>
      </c>
      <c r="BB49" s="35">
        <f t="shared" ca="1" si="68"/>
        <v>3972.2959197642031</v>
      </c>
      <c r="BC49" s="35">
        <f t="shared" ca="1" si="68"/>
        <v>3939.6170566959986</v>
      </c>
      <c r="BD49" s="35">
        <f t="shared" ca="1" si="68"/>
        <v>3902.4187562684724</v>
      </c>
      <c r="BE49" s="35">
        <f t="shared" ca="1" si="68"/>
        <v>3860.9841200088254</v>
      </c>
      <c r="BF49" s="35">
        <f t="shared" ca="1" si="68"/>
        <v>3820.5460982684731</v>
      </c>
      <c r="BG49" s="35">
        <f t="shared" ca="1" si="68"/>
        <v>3779.111462008826</v>
      </c>
      <c r="BH49" s="35">
        <f t="shared" ca="1" si="68"/>
        <v>3808.4346310272167</v>
      </c>
      <c r="BI49" s="35">
        <f t="shared" ca="1" si="68"/>
        <v>3847.5832342788813</v>
      </c>
      <c r="BJ49" s="35">
        <f t="shared" ca="1" si="68"/>
        <v>3884.0466601116609</v>
      </c>
      <c r="BK49" s="35">
        <f t="shared" ca="1" si="68"/>
        <v>3917.5473998377502</v>
      </c>
      <c r="BL49" s="35">
        <f t="shared" ca="1" si="68"/>
        <v>3947.8304925995335</v>
      </c>
      <c r="BM49" s="35">
        <f t="shared" ca="1" si="68"/>
        <v>3974.6654657756626</v>
      </c>
      <c r="BN49" s="35">
        <f t="shared" ref="BN49:BV49" ca="1" si="69">MAX(BN12:BN48)</f>
        <v>3997.8480890168671</v>
      </c>
      <c r="BO49" s="35">
        <f t="shared" ca="1" si="69"/>
        <v>4017.2019285622309</v>
      </c>
      <c r="BP49" s="35">
        <f t="shared" ca="1" si="69"/>
        <v>4032.5796900066462</v>
      </c>
      <c r="BQ49" s="35">
        <f t="shared" ca="1" si="69"/>
        <v>4043.8643393001739</v>
      </c>
      <c r="BR49" s="35">
        <f t="shared" ca="1" si="69"/>
        <v>4050.969993447834</v>
      </c>
      <c r="BS49" s="35">
        <f t="shared" ca="1" si="69"/>
        <v>4053.8425741310502</v>
      </c>
      <c r="BT49" s="35">
        <f t="shared" ca="1" si="69"/>
        <v>4052.4602192763127</v>
      </c>
      <c r="BU49" s="35">
        <f t="shared" ca="1" si="69"/>
        <v>4049.6643692763128</v>
      </c>
      <c r="BV49" s="35">
        <f t="shared" ca="1" si="69"/>
        <v>4044.0375994387541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V12"/>
  <sheetViews>
    <sheetView workbookViewId="0">
      <selection activeCell="AJ7" sqref="AJ7"/>
    </sheetView>
  </sheetViews>
  <sheetFormatPr defaultRowHeight="15" x14ac:dyDescent="0.25"/>
  <cols>
    <col min="1" max="1" width="24.85546875" bestFit="1" customWidth="1"/>
    <col min="2" max="74" width="5.7109375" customWidth="1"/>
  </cols>
  <sheetData>
    <row r="2" spans="1:74" x14ac:dyDescent="0.25">
      <c r="A2" s="26" t="s">
        <v>6</v>
      </c>
      <c r="B2" s="27" t="s">
        <v>24</v>
      </c>
      <c r="C2" s="27" t="s">
        <v>25</v>
      </c>
      <c r="D2" s="27" t="s">
        <v>26</v>
      </c>
      <c r="E2" s="27" t="s">
        <v>27</v>
      </c>
      <c r="F2" s="27" t="s">
        <v>28</v>
      </c>
      <c r="G2" s="27" t="s">
        <v>29</v>
      </c>
      <c r="H2" s="27" t="s">
        <v>30</v>
      </c>
      <c r="I2" s="27" t="s">
        <v>31</v>
      </c>
      <c r="J2" s="27" t="s">
        <v>32</v>
      </c>
      <c r="K2" s="27" t="s">
        <v>33</v>
      </c>
      <c r="L2" s="27" t="s">
        <v>34</v>
      </c>
      <c r="M2" s="27" t="s">
        <v>35</v>
      </c>
      <c r="N2" s="27" t="s">
        <v>36</v>
      </c>
      <c r="O2" s="27" t="s">
        <v>37</v>
      </c>
      <c r="P2" s="27" t="s">
        <v>38</v>
      </c>
      <c r="Q2" s="27" t="s">
        <v>39</v>
      </c>
      <c r="R2" s="27" t="s">
        <v>40</v>
      </c>
      <c r="S2" s="27" t="s">
        <v>41</v>
      </c>
      <c r="T2" s="27" t="s">
        <v>42</v>
      </c>
      <c r="U2" s="27" t="s">
        <v>43</v>
      </c>
      <c r="V2" s="27" t="s">
        <v>44</v>
      </c>
      <c r="W2" s="27" t="s">
        <v>45</v>
      </c>
      <c r="X2" s="27" t="s">
        <v>46</v>
      </c>
      <c r="Y2" s="27" t="s">
        <v>47</v>
      </c>
      <c r="Z2" s="27" t="s">
        <v>48</v>
      </c>
      <c r="AA2" s="27" t="s">
        <v>49</v>
      </c>
      <c r="AB2" s="27" t="s">
        <v>50</v>
      </c>
      <c r="AC2" s="27" t="s">
        <v>51</v>
      </c>
      <c r="AD2" s="27" t="s">
        <v>52</v>
      </c>
      <c r="AE2" s="27" t="s">
        <v>53</v>
      </c>
      <c r="AF2" s="27" t="s">
        <v>54</v>
      </c>
      <c r="AG2" s="27" t="s">
        <v>55</v>
      </c>
      <c r="AH2" s="27" t="s">
        <v>56</v>
      </c>
      <c r="AI2" s="27" t="s">
        <v>57</v>
      </c>
      <c r="AJ2" s="27" t="s">
        <v>58</v>
      </c>
      <c r="AK2" s="27" t="s">
        <v>59</v>
      </c>
      <c r="AL2" s="27" t="s">
        <v>60</v>
      </c>
      <c r="AM2" s="27" t="s">
        <v>61</v>
      </c>
      <c r="AN2" s="27" t="s">
        <v>62</v>
      </c>
      <c r="AO2" s="27" t="s">
        <v>63</v>
      </c>
      <c r="AP2" s="27" t="s">
        <v>64</v>
      </c>
      <c r="AQ2" s="27" t="s">
        <v>65</v>
      </c>
      <c r="AR2" s="27" t="s">
        <v>66</v>
      </c>
      <c r="AS2" s="27" t="s">
        <v>67</v>
      </c>
      <c r="AT2" s="27" t="s">
        <v>68</v>
      </c>
      <c r="AU2" s="27" t="s">
        <v>69</v>
      </c>
      <c r="AV2" s="27" t="s">
        <v>70</v>
      </c>
      <c r="AW2" s="27" t="s">
        <v>71</v>
      </c>
      <c r="AX2" s="27" t="s">
        <v>72</v>
      </c>
      <c r="AY2" s="27" t="s">
        <v>73</v>
      </c>
      <c r="AZ2" s="27" t="s">
        <v>74</v>
      </c>
      <c r="BA2" s="27" t="s">
        <v>75</v>
      </c>
      <c r="BB2" s="27" t="s">
        <v>76</v>
      </c>
      <c r="BC2" s="27" t="s">
        <v>77</v>
      </c>
      <c r="BD2" s="27" t="s">
        <v>78</v>
      </c>
      <c r="BE2" s="27" t="s">
        <v>79</v>
      </c>
      <c r="BF2" s="27" t="s">
        <v>80</v>
      </c>
      <c r="BG2" s="27" t="s">
        <v>81</v>
      </c>
      <c r="BH2" s="27" t="s">
        <v>82</v>
      </c>
      <c r="BI2" s="27" t="s">
        <v>83</v>
      </c>
      <c r="BJ2" s="27" t="s">
        <v>84</v>
      </c>
      <c r="BK2" s="27" t="s">
        <v>85</v>
      </c>
      <c r="BL2" s="27" t="s">
        <v>86</v>
      </c>
      <c r="BM2" s="27" t="s">
        <v>87</v>
      </c>
      <c r="BN2" s="27" t="s">
        <v>88</v>
      </c>
      <c r="BO2" s="27" t="s">
        <v>89</v>
      </c>
      <c r="BP2" s="27" t="s">
        <v>90</v>
      </c>
      <c r="BQ2" s="27" t="s">
        <v>91</v>
      </c>
      <c r="BR2" s="27" t="s">
        <v>92</v>
      </c>
      <c r="BS2" s="27" t="s">
        <v>93</v>
      </c>
      <c r="BT2" s="27" t="s">
        <v>94</v>
      </c>
      <c r="BU2" s="27" t="s">
        <v>95</v>
      </c>
      <c r="BV2" s="28" t="s">
        <v>96</v>
      </c>
    </row>
    <row r="3" spans="1:74" x14ac:dyDescent="0.25">
      <c r="A3" s="29" t="s">
        <v>97</v>
      </c>
      <c r="B3" s="30">
        <f>MAX(0,'Eolico frontale'!$F$12*COS(('Eolico riepilogo'!$A$2:$BV$2*PI())/180))</f>
        <v>0</v>
      </c>
      <c r="C3" s="30">
        <f>MAX(0,'Eolico frontale'!$F$12*COS(('Eolico riepilogo'!$A$2:$BV$2*PI())/180))</f>
        <v>0</v>
      </c>
      <c r="D3" s="30">
        <f>MAX(0,'Eolico frontale'!$F$12*COS(('Eolico riepilogo'!$A$2:$BV$2*PI())/180))</f>
        <v>0</v>
      </c>
      <c r="E3" s="30">
        <f>MAX(0,'Eolico frontale'!$F$12*COS(('Eolico riepilogo'!$A$2:$BV$2*PI())/180))</f>
        <v>0</v>
      </c>
      <c r="F3" s="30">
        <f>MAX(0,'Eolico frontale'!$F$12*COS(('Eolico riepilogo'!$A$2:$BV$2*PI())/180))</f>
        <v>0</v>
      </c>
      <c r="G3" s="30">
        <f>MAX(0,'Eolico frontale'!$F$12*COS(('Eolico riepilogo'!$A$2:$BV$2*PI())/180))</f>
        <v>0</v>
      </c>
      <c r="H3" s="30">
        <f>MAX(0,'Eolico frontale'!$F$12*COS(('Eolico riepilogo'!$A$2:$BV$2*PI())/180))</f>
        <v>0</v>
      </c>
      <c r="I3" s="30">
        <f>MAX(0,'Eolico frontale'!$F$12*COS(('Eolico riepilogo'!$A$2:$BV$2*PI())/180))</f>
        <v>0</v>
      </c>
      <c r="J3" s="30">
        <f>MAX(0,'Eolico frontale'!$F$12*COS(('Eolico riepilogo'!$A$2:$BV$2*PI())/180))</f>
        <v>0</v>
      </c>
      <c r="K3" s="30">
        <f>MAX(0,'Eolico frontale'!$F$12*COS(('Eolico riepilogo'!$A$2:$BV$2*PI())/180))</f>
        <v>0</v>
      </c>
      <c r="L3" s="30">
        <f>MAX(0,'Eolico frontale'!$F$12*COS(('Eolico riepilogo'!$A$2:$BV$2*PI())/180))</f>
        <v>0</v>
      </c>
      <c r="M3" s="30">
        <f>MAX(0,'Eolico frontale'!$F$12*COS(('Eolico riepilogo'!$A$2:$BV$2*PI())/180))</f>
        <v>0</v>
      </c>
      <c r="N3" s="30">
        <f>MAX(0,'Eolico frontale'!$F$12*COS(('Eolico riepilogo'!$A$2:$BV$2*PI())/180))</f>
        <v>0</v>
      </c>
      <c r="O3" s="30">
        <f>MAX(0,'Eolico frontale'!$F$12*COS(('Eolico riepilogo'!$A$2:$BV$2*PI())/180))</f>
        <v>0</v>
      </c>
      <c r="P3" s="30">
        <f>MAX(0,'Eolico frontale'!$F$12*COS(('Eolico riepilogo'!$A$2:$BV$2*PI())/180))</f>
        <v>0</v>
      </c>
      <c r="Q3" s="30">
        <f>MAX(0,'Eolico frontale'!$F$12*COS(('Eolico riepilogo'!$A$2:$BV$2*PI())/180))</f>
        <v>0</v>
      </c>
      <c r="R3" s="30">
        <f>MAX(0,'Eolico frontale'!$F$12*COS(('Eolico riepilogo'!$A$2:$BV$2*PI())/180))</f>
        <v>0</v>
      </c>
      <c r="S3" s="30">
        <f>MAX(0,'Eolico frontale'!$F$12*COS(('Eolico riepilogo'!$A$2:$BV$2*PI())/180))</f>
        <v>0</v>
      </c>
      <c r="T3" s="30">
        <f>MAX(0,'Eolico frontale'!$F$12*COS(('Eolico riepilogo'!$A$2:$BV$2*PI())/180))</f>
        <v>4.3086379802966374E-14</v>
      </c>
      <c r="U3" s="30">
        <f>MAX(0,'Eolico frontale'!$F$12*COS(('Eolico riepilogo'!$A$2:$BV$2*PI())/180))</f>
        <v>61.302373912152888</v>
      </c>
      <c r="V3" s="30">
        <f>MAX(0,'Eolico frontale'!$F$12*COS(('Eolico riepilogo'!$A$2:$BV$2*PI())/180))</f>
        <v>122.13819974344899</v>
      </c>
      <c r="W3" s="30">
        <f>MAX(0,'Eolico frontale'!$F$12*COS(('Eolico riepilogo'!$A$2:$BV$2*PI())/180))</f>
        <v>182.04448012563591</v>
      </c>
      <c r="X3" s="30">
        <f>MAX(0,'Eolico frontale'!$F$12*COS(('Eolico riepilogo'!$A$2:$BV$2*PI())/180))</f>
        <v>240.56529209260447</v>
      </c>
      <c r="Y3" s="30">
        <f>MAX(0,'Eolico frontale'!$F$12*COS(('Eolico riepilogo'!$A$2:$BV$2*PI())/180))</f>
        <v>297.25525692945331</v>
      </c>
      <c r="Z3" s="30">
        <f>MAX(0,'Eolico frontale'!$F$12*COS(('Eolico riepilogo'!$A$2:$BV$2*PI())/180))</f>
        <v>351.68292977343759</v>
      </c>
      <c r="AA3" s="30">
        <f>MAX(0,'Eolico frontale'!$F$12*COS(('Eolico riepilogo'!$A$2:$BV$2*PI())/180))</f>
        <v>403.43408316988706</v>
      </c>
      <c r="AB3" s="30">
        <f>MAX(0,'Eolico frontale'!$F$12*COS(('Eolico riepilogo'!$A$2:$BV$2*PI())/180))</f>
        <v>452.11485959325398</v>
      </c>
      <c r="AC3" s="30">
        <f>MAX(0,'Eolico frontale'!$F$12*COS(('Eolico riepilogo'!$A$2:$BV$2*PI())/180))</f>
        <v>497.35476894070013</v>
      </c>
      <c r="AD3" s="30">
        <f>MAX(0,'Eolico frontale'!$F$12*COS(('Eolico riepilogo'!$A$2:$BV$2*PI())/180))</f>
        <v>538.80950818548718</v>
      </c>
      <c r="AE3" s="30">
        <f>MAX(0,'Eolico frontale'!$F$12*COS(('Eolico riepilogo'!$A$2:$BV$2*PI())/180))</f>
        <v>576.16358173090657</v>
      </c>
      <c r="AF3" s="30">
        <f>MAX(0,'Eolico frontale'!$F$12*COS(('Eolico riepilogo'!$A$2:$BV$2*PI())/180))</f>
        <v>609.1327025222713</v>
      </c>
      <c r="AG3" s="30">
        <f>MAX(0,'Eolico frontale'!$F$12*COS(('Eolico riepilogo'!$A$2:$BV$2*PI())/180))</f>
        <v>637.46595564305949</v>
      </c>
      <c r="AH3" s="30">
        <f>MAX(0,'Eolico frontale'!$F$12*COS(('Eolico riepilogo'!$A$2:$BV$2*PI())/180))</f>
        <v>660.94770792893621</v>
      </c>
      <c r="AI3" s="30">
        <f>MAX(0,'Eolico frontale'!$F$12*COS(('Eolico riepilogo'!$A$2:$BV$2*PI())/180))</f>
        <v>679.3992490663361</v>
      </c>
      <c r="AJ3" s="30">
        <f>MAX(0,'Eolico frontale'!$F$12*COS(('Eolico riepilogo'!$A$2:$BV$2*PI())/180))</f>
        <v>692.68015168585839</v>
      </c>
      <c r="AK3" s="30">
        <f>MAX(0,'Eolico frontale'!$F$12*COS(('Eolico riepilogo'!$A$2:$BV$2*PI())/180))</f>
        <v>700.68934009934026</v>
      </c>
      <c r="AL3" s="30">
        <f>MAX(0,'Eolico frontale'!$F$12*COS(('Eolico riepilogo'!$A$2:$BV$2*PI())/180))</f>
        <v>703.36585954687507</v>
      </c>
      <c r="AM3" s="30">
        <f>MAX(0,'Eolico frontale'!$F$12*COS(('Eolico riepilogo'!$A$2:$BV$2*PI())/180))</f>
        <v>700.68934009934026</v>
      </c>
      <c r="AN3" s="30">
        <f>MAX(0,'Eolico frontale'!$F$12*COS(('Eolico riepilogo'!$A$2:$BV$2*PI())/180))</f>
        <v>692.68015168585839</v>
      </c>
      <c r="AO3" s="30">
        <f>MAX(0,'Eolico frontale'!$F$12*COS(('Eolico riepilogo'!$A$2:$BV$2*PI())/180))</f>
        <v>679.3992490663361</v>
      </c>
      <c r="AP3" s="30">
        <f>MAX(0,'Eolico frontale'!$F$12*COS(('Eolico riepilogo'!$A$2:$BV$2*PI())/180))</f>
        <v>660.94770792893621</v>
      </c>
      <c r="AQ3" s="30">
        <f>MAX(0,'Eolico frontale'!$F$12*COS(('Eolico riepilogo'!$A$2:$BV$2*PI())/180))</f>
        <v>637.46595564305949</v>
      </c>
      <c r="AR3" s="30">
        <f>MAX(0,'Eolico frontale'!$F$12*COS(('Eolico riepilogo'!$A$2:$BV$2*PI())/180))</f>
        <v>609.1327025222713</v>
      </c>
      <c r="AS3" s="30">
        <f>MAX(0,'Eolico frontale'!$F$12*COS(('Eolico riepilogo'!$A$2:$BV$2*PI())/180))</f>
        <v>576.16358173090657</v>
      </c>
      <c r="AT3" s="30">
        <f>MAX(0,'Eolico frontale'!$F$12*COS(('Eolico riepilogo'!$A$2:$BV$2*PI())/180))</f>
        <v>538.80950818548718</v>
      </c>
      <c r="AU3" s="30">
        <f>MAX(0,'Eolico frontale'!$F$12*COS(('Eolico riepilogo'!$A$2:$BV$2*PI())/180))</f>
        <v>497.35476894070013</v>
      </c>
      <c r="AV3" s="30">
        <f>MAX(0,'Eolico frontale'!$F$12*COS(('Eolico riepilogo'!$A$2:$BV$2*PI())/180))</f>
        <v>452.11485959325398</v>
      </c>
      <c r="AW3" s="30">
        <f>MAX(0,'Eolico frontale'!$F$12*COS(('Eolico riepilogo'!$A$2:$BV$2*PI())/180))</f>
        <v>403.43408316988706</v>
      </c>
      <c r="AX3" s="30">
        <f>MAX(0,'Eolico frontale'!$F$12*COS(('Eolico riepilogo'!$A$2:$BV$2*PI())/180))</f>
        <v>351.68292977343759</v>
      </c>
      <c r="AY3" s="30">
        <f>MAX(0,'Eolico frontale'!$F$12*COS(('Eolico riepilogo'!$A$2:$BV$2*PI())/180))</f>
        <v>297.25525692945331</v>
      </c>
      <c r="AZ3" s="30">
        <f>MAX(0,'Eolico frontale'!$F$12*COS(('Eolico riepilogo'!$A$2:$BV$2*PI())/180))</f>
        <v>240.56529209260447</v>
      </c>
      <c r="BA3" s="30">
        <f>MAX(0,'Eolico frontale'!$F$12*COS(('Eolico riepilogo'!$A$2:$BV$2*PI())/180))</f>
        <v>182.04448012563591</v>
      </c>
      <c r="BB3" s="30">
        <f>MAX(0,'Eolico frontale'!$F$12*COS(('Eolico riepilogo'!$A$2:$BV$2*PI())/180))</f>
        <v>122.13819974344899</v>
      </c>
      <c r="BC3" s="30">
        <f>MAX(0,'Eolico frontale'!$F$12*COS(('Eolico riepilogo'!$A$2:$BV$2*PI())/180))</f>
        <v>61.302373912152888</v>
      </c>
      <c r="BD3" s="30">
        <f>MAX(0,'Eolico frontale'!$F$12*COS(('Eolico riepilogo'!$A$2:$BV$2*PI())/180))</f>
        <v>4.3086379802966374E-14</v>
      </c>
      <c r="BE3" s="30">
        <f>MAX(0,'Eolico frontale'!$F$12*COS(('Eolico riepilogo'!$A$2:$BV$2*PI())/180))</f>
        <v>0</v>
      </c>
      <c r="BF3" s="30">
        <f>MAX(0,'Eolico frontale'!$F$12*COS(('Eolico riepilogo'!$A$2:$BV$2*PI())/180))</f>
        <v>0</v>
      </c>
      <c r="BG3" s="30">
        <f>MAX(0,'Eolico frontale'!$F$12*COS(('Eolico riepilogo'!$A$2:$BV$2*PI())/180))</f>
        <v>0</v>
      </c>
      <c r="BH3" s="30">
        <f>MAX(0,'Eolico frontale'!$F$12*COS(('Eolico riepilogo'!$A$2:$BV$2*PI())/180))</f>
        <v>0</v>
      </c>
      <c r="BI3" s="30">
        <f>MAX(0,'Eolico frontale'!$F$12*COS(('Eolico riepilogo'!$A$2:$BV$2*PI())/180))</f>
        <v>0</v>
      </c>
      <c r="BJ3" s="30">
        <f>MAX(0,'Eolico frontale'!$F$12*COS(('Eolico riepilogo'!$A$2:$BV$2*PI())/180))</f>
        <v>0</v>
      </c>
      <c r="BK3" s="30">
        <f>MAX(0,'Eolico frontale'!$F$12*COS(('Eolico riepilogo'!$A$2:$BV$2*PI())/180))</f>
        <v>0</v>
      </c>
      <c r="BL3" s="30">
        <f>MAX(0,'Eolico frontale'!$F$12*COS(('Eolico riepilogo'!$A$2:$BV$2*PI())/180))</f>
        <v>0</v>
      </c>
      <c r="BM3" s="30">
        <f>MAX(0,'Eolico frontale'!$F$12*COS(('Eolico riepilogo'!$A$2:$BV$2*PI())/180))</f>
        <v>0</v>
      </c>
      <c r="BN3" s="30">
        <f>MAX(0,'Eolico frontale'!$F$12*COS(('Eolico riepilogo'!$A$2:$BV$2*PI())/180))</f>
        <v>0</v>
      </c>
      <c r="BO3" s="30">
        <f>MAX(0,'Eolico frontale'!$F$12*COS(('Eolico riepilogo'!$A$2:$BV$2*PI())/180))</f>
        <v>0</v>
      </c>
      <c r="BP3" s="30">
        <f>MAX(0,'Eolico frontale'!$F$12*COS(('Eolico riepilogo'!$A$2:$BV$2*PI())/180))</f>
        <v>0</v>
      </c>
      <c r="BQ3" s="30">
        <f>MAX(0,'Eolico frontale'!$F$12*COS(('Eolico riepilogo'!$A$2:$BV$2*PI())/180))</f>
        <v>0</v>
      </c>
      <c r="BR3" s="30">
        <f>MAX(0,'Eolico frontale'!$F$12*COS(('Eolico riepilogo'!$A$2:$BV$2*PI())/180))</f>
        <v>0</v>
      </c>
      <c r="BS3" s="30">
        <f>MAX(0,'Eolico frontale'!$F$12*COS(('Eolico riepilogo'!$A$2:$BV$2*PI())/180))</f>
        <v>0</v>
      </c>
      <c r="BT3" s="30">
        <f>MAX(0,'Eolico frontale'!$F$12*COS(('Eolico riepilogo'!$A$2:$BV$2*PI())/180))</f>
        <v>0</v>
      </c>
      <c r="BU3" s="30">
        <f>MAX(0,'Eolico frontale'!$F$12*COS(('Eolico riepilogo'!$A$2:$BV$2*PI())/180))</f>
        <v>0</v>
      </c>
      <c r="BV3" s="31">
        <f>MAX(0,'Eolico frontale'!$F$12*COS(('Eolico riepilogo'!$A$2:$BV$2*PI())/180))</f>
        <v>0</v>
      </c>
    </row>
    <row r="4" spans="1:74" x14ac:dyDescent="0.25">
      <c r="A4" s="32" t="s">
        <v>129</v>
      </c>
      <c r="B4" s="33">
        <f>MAX(0,'Eolico posteriore sup'!$F$12*COS((('Eolico riepilogo'!$A$2:$BV$2*PI())/180)-PI()))</f>
        <v>356.33072179687503</v>
      </c>
      <c r="C4" s="33">
        <f>MAX(0,'Eolico posteriore sup'!$F$12*COS((('Eolico riepilogo'!$A$2:$BV$2*PI())/180)-PI()))</f>
        <v>354.97477582125168</v>
      </c>
      <c r="D4" s="33">
        <f>MAX(0,'Eolico posteriore sup'!$F$12*COS((('Eolico riepilogo'!$A$2:$BV$2*PI())/180)-PI()))</f>
        <v>350.9172574619987</v>
      </c>
      <c r="E4" s="33">
        <f>MAX(0,'Eolico posteriore sup'!$F$12*COS((('Eolico riepilogo'!$A$2:$BV$2*PI())/180)-PI()))</f>
        <v>344.18904688382662</v>
      </c>
      <c r="F4" s="33">
        <f>MAX(0,'Eolico posteriore sup'!$F$12*COS((('Eolico riepilogo'!$A$2:$BV$2*PI())/180)-PI()))</f>
        <v>334.84134983183992</v>
      </c>
      <c r="G4" s="33">
        <f>MAX(0,'Eolico posteriore sup'!$F$12*COS((('Eolico riepilogo'!$A$2:$BV$2*PI())/180)-PI()))</f>
        <v>322.94530792489803</v>
      </c>
      <c r="H4" s="33">
        <f>MAX(0,'Eolico posteriore sup'!$F$12*COS((('Eolico riepilogo'!$A$2:$BV$2*PI())/180)-PI()))</f>
        <v>308.59145722493923</v>
      </c>
      <c r="I4" s="33">
        <f>MAX(0,'Eolico posteriore sup'!$F$12*COS((('Eolico riepilogo'!$A$2:$BV$2*PI())/180)-PI()))</f>
        <v>291.88903920288209</v>
      </c>
      <c r="J4" s="33">
        <f>MAX(0,'Eolico posteriore sup'!$F$12*COS((('Eolico riepilogo'!$A$2:$BV$2*PI())/180)-PI()))</f>
        <v>272.96516934507054</v>
      </c>
      <c r="K4" s="33">
        <f>MAX(0,'Eolico posteriore sup'!$F$12*COS((('Eolico riepilogo'!$A$2:$BV$2*PI())/180)-PI()))</f>
        <v>251.9638697276674</v>
      </c>
      <c r="L4" s="33">
        <f>MAX(0,'Eolico posteriore sup'!$F$12*COS((('Eolico riepilogo'!$A$2:$BV$2*PI())/180)-PI()))</f>
        <v>229.0449729216925</v>
      </c>
      <c r="M4" s="33">
        <f>MAX(0,'Eolico posteriore sup'!$F$12*COS((('Eolico riepilogo'!$A$2:$BV$2*PI())/180)-PI()))</f>
        <v>204.38290557064735</v>
      </c>
      <c r="N4" s="33">
        <f>MAX(0,'Eolico posteriore sup'!$F$12*COS((('Eolico riepilogo'!$A$2:$BV$2*PI())/180)-PI()))</f>
        <v>178.16536089843729</v>
      </c>
      <c r="O4" s="33">
        <f>MAX(0,'Eolico posteriore sup'!$F$12*COS((('Eolico riepilogo'!$A$2:$BV$2*PI())/180)-PI()))</f>
        <v>150.59187025060388</v>
      </c>
      <c r="P4" s="33">
        <f>MAX(0,'Eolico posteriore sup'!$F$12*COS((('Eolico riepilogo'!$A$2:$BV$2*PI())/180)-PI()))</f>
        <v>121.87228454030598</v>
      </c>
      <c r="Q4" s="33">
        <f>MAX(0,'Eolico posteriore sup'!$F$12*COS((('Eolico riepilogo'!$A$2:$BV$2*PI())/180)-PI()))</f>
        <v>92.225177156159006</v>
      </c>
      <c r="R4" s="33">
        <f>MAX(0,'Eolico posteriore sup'!$F$12*COS((('Eolico riepilogo'!$A$2:$BV$2*PI())/180)-PI()))</f>
        <v>61.876180486769151</v>
      </c>
      <c r="S4" s="33">
        <f>MAX(0,'Eolico posteriore sup'!$F$12*COS((('Eolico riepilogo'!$A$2:$BV$2*PI())/180)-PI()))</f>
        <v>31.056268722015691</v>
      </c>
      <c r="T4" s="33">
        <f>MAX(0,'Eolico posteriore sup'!$F$12*COS((('Eolico riepilogo'!$A$2:$BV$2*PI())/180)-PI()))</f>
        <v>0</v>
      </c>
      <c r="U4" s="33">
        <f>MAX(0,'Eolico posteriore sup'!$F$12*COS((('Eolico riepilogo'!$A$2:$BV$2*PI())/180)-PI()))</f>
        <v>0</v>
      </c>
      <c r="V4" s="33">
        <f>MAX(0,'Eolico posteriore sup'!$F$12*COS((('Eolico riepilogo'!$A$2:$BV$2*PI())/180)-PI()))</f>
        <v>0</v>
      </c>
      <c r="W4" s="33">
        <f>MAX(0,'Eolico posteriore sup'!$F$12*COS((('Eolico riepilogo'!$A$2:$BV$2*PI())/180)-PI()))</f>
        <v>0</v>
      </c>
      <c r="X4" s="33">
        <f>MAX(0,'Eolico posteriore sup'!$F$12*COS((('Eolico riepilogo'!$A$2:$BV$2*PI())/180)-PI()))</f>
        <v>0</v>
      </c>
      <c r="Y4" s="33">
        <f>MAX(0,'Eolico posteriore sup'!$F$12*COS((('Eolico riepilogo'!$A$2:$BV$2*PI())/180)-PI()))</f>
        <v>0</v>
      </c>
      <c r="Z4" s="33">
        <f>MAX(0,'Eolico posteriore sup'!$F$12*COS((('Eolico riepilogo'!$A$2:$BV$2*PI())/180)-PI()))</f>
        <v>0</v>
      </c>
      <c r="AA4" s="33">
        <f>MAX(0,'Eolico posteriore sup'!$F$12*COS((('Eolico riepilogo'!$A$2:$BV$2*PI())/180)-PI()))</f>
        <v>0</v>
      </c>
      <c r="AB4" s="33">
        <f>MAX(0,'Eolico posteriore sup'!$F$12*COS((('Eolico riepilogo'!$A$2:$BV$2*PI())/180)-PI()))</f>
        <v>0</v>
      </c>
      <c r="AC4" s="33">
        <f>MAX(0,'Eolico posteriore sup'!$F$12*COS((('Eolico riepilogo'!$A$2:$BV$2*PI())/180)-PI()))</f>
        <v>0</v>
      </c>
      <c r="AD4" s="33">
        <f>MAX(0,'Eolico posteriore sup'!$F$12*COS((('Eolico riepilogo'!$A$2:$BV$2*PI())/180)-PI()))</f>
        <v>0</v>
      </c>
      <c r="AE4" s="33">
        <f>MAX(0,'Eolico posteriore sup'!$F$12*COS((('Eolico riepilogo'!$A$2:$BV$2*PI())/180)-PI()))</f>
        <v>0</v>
      </c>
      <c r="AF4" s="33">
        <f>MAX(0,'Eolico posteriore sup'!$F$12*COS((('Eolico riepilogo'!$A$2:$BV$2*PI())/180)-PI()))</f>
        <v>0</v>
      </c>
      <c r="AG4" s="33">
        <f>MAX(0,'Eolico posteriore sup'!$F$12*COS((('Eolico riepilogo'!$A$2:$BV$2*PI())/180)-PI()))</f>
        <v>0</v>
      </c>
      <c r="AH4" s="33">
        <f>MAX(0,'Eolico posteriore sup'!$F$12*COS((('Eolico riepilogo'!$A$2:$BV$2*PI())/180)-PI()))</f>
        <v>0</v>
      </c>
      <c r="AI4" s="33">
        <f>MAX(0,'Eolico posteriore sup'!$F$12*COS((('Eolico riepilogo'!$A$2:$BV$2*PI())/180)-PI()))</f>
        <v>0</v>
      </c>
      <c r="AJ4" s="33">
        <f>MAX(0,'Eolico posteriore sup'!$F$12*COS((('Eolico riepilogo'!$A$2:$BV$2*PI())/180)-PI()))</f>
        <v>0</v>
      </c>
      <c r="AK4" s="33">
        <f>MAX(0,'Eolico posteriore sup'!$F$12*COS((('Eolico riepilogo'!$A$2:$BV$2*PI())/180)-PI()))</f>
        <v>0</v>
      </c>
      <c r="AL4" s="33">
        <f>MAX(0,'Eolico posteriore sup'!$F$12*COS((('Eolico riepilogo'!$A$2:$BV$2*PI())/180)-PI()))</f>
        <v>0</v>
      </c>
      <c r="AM4" s="33">
        <f>MAX(0,'Eolico posteriore sup'!$F$12*COS((('Eolico riepilogo'!$A$2:$BV$2*PI())/180)-PI()))</f>
        <v>0</v>
      </c>
      <c r="AN4" s="33">
        <f>MAX(0,'Eolico posteriore sup'!$F$12*COS((('Eolico riepilogo'!$A$2:$BV$2*PI())/180)-PI()))</f>
        <v>0</v>
      </c>
      <c r="AO4" s="33">
        <f>MAX(0,'Eolico posteriore sup'!$F$12*COS((('Eolico riepilogo'!$A$2:$BV$2*PI())/180)-PI()))</f>
        <v>0</v>
      </c>
      <c r="AP4" s="33">
        <f>MAX(0,'Eolico posteriore sup'!$F$12*COS((('Eolico riepilogo'!$A$2:$BV$2*PI())/180)-PI()))</f>
        <v>0</v>
      </c>
      <c r="AQ4" s="33">
        <f>MAX(0,'Eolico posteriore sup'!$F$12*COS((('Eolico riepilogo'!$A$2:$BV$2*PI())/180)-PI()))</f>
        <v>0</v>
      </c>
      <c r="AR4" s="33">
        <f>MAX(0,'Eolico posteriore sup'!$F$12*COS((('Eolico riepilogo'!$A$2:$BV$2*PI())/180)-PI()))</f>
        <v>0</v>
      </c>
      <c r="AS4" s="33">
        <f>MAX(0,'Eolico posteriore sup'!$F$12*COS((('Eolico riepilogo'!$A$2:$BV$2*PI())/180)-PI()))</f>
        <v>0</v>
      </c>
      <c r="AT4" s="33">
        <f>MAX(0,'Eolico posteriore sup'!$F$12*COS((('Eolico riepilogo'!$A$2:$BV$2*PI())/180)-PI()))</f>
        <v>0</v>
      </c>
      <c r="AU4" s="33">
        <f>MAX(0,'Eolico posteriore sup'!$F$12*COS((('Eolico riepilogo'!$A$2:$BV$2*PI())/180)-PI()))</f>
        <v>0</v>
      </c>
      <c r="AV4" s="33">
        <f>MAX(0,'Eolico posteriore sup'!$F$12*COS((('Eolico riepilogo'!$A$2:$BV$2*PI())/180)-PI()))</f>
        <v>0</v>
      </c>
      <c r="AW4" s="33">
        <f>MAX(0,'Eolico posteriore sup'!$F$12*COS((('Eolico riepilogo'!$A$2:$BV$2*PI())/180)-PI()))</f>
        <v>0</v>
      </c>
      <c r="AX4" s="33">
        <f>MAX(0,'Eolico posteriore sup'!$F$12*COS((('Eolico riepilogo'!$A$2:$BV$2*PI())/180)-PI()))</f>
        <v>0</v>
      </c>
      <c r="AY4" s="33">
        <f>MAX(0,'Eolico posteriore sup'!$F$12*COS((('Eolico riepilogo'!$A$2:$BV$2*PI())/180)-PI()))</f>
        <v>0</v>
      </c>
      <c r="AZ4" s="33">
        <f>MAX(0,'Eolico posteriore sup'!$F$12*COS((('Eolico riepilogo'!$A$2:$BV$2*PI())/180)-PI()))</f>
        <v>0</v>
      </c>
      <c r="BA4" s="33">
        <f>MAX(0,'Eolico posteriore sup'!$F$12*COS((('Eolico riepilogo'!$A$2:$BV$2*PI())/180)-PI()))</f>
        <v>0</v>
      </c>
      <c r="BB4" s="33">
        <f>MAX(0,'Eolico posteriore sup'!$F$12*COS((('Eolico riepilogo'!$A$2:$BV$2*PI())/180)-PI()))</f>
        <v>0</v>
      </c>
      <c r="BC4" s="33">
        <f>MAX(0,'Eolico posteriore sup'!$F$12*COS((('Eolico riepilogo'!$A$2:$BV$2*PI())/180)-PI()))</f>
        <v>0</v>
      </c>
      <c r="BD4" s="33">
        <f>MAX(0,'Eolico posteriore sup'!$F$12*COS((('Eolico riepilogo'!$A$2:$BV$2*PI())/180)-PI()))</f>
        <v>2.1827901662295739E-14</v>
      </c>
      <c r="BE4" s="33">
        <f>MAX(0,'Eolico posteriore sup'!$F$12*COS((('Eolico riepilogo'!$A$2:$BV$2*PI())/180)-PI()))</f>
        <v>31.056268722015858</v>
      </c>
      <c r="BF4" s="33">
        <f>MAX(0,'Eolico posteriore sup'!$F$12*COS((('Eolico riepilogo'!$A$2:$BV$2*PI())/180)-PI()))</f>
        <v>61.876180486769307</v>
      </c>
      <c r="BG4" s="33">
        <f>MAX(0,'Eolico posteriore sup'!$F$12*COS((('Eolico riepilogo'!$A$2:$BV$2*PI())/180)-PI()))</f>
        <v>92.225177156159248</v>
      </c>
      <c r="BH4" s="33">
        <f>MAX(0,'Eolico posteriore sup'!$F$12*COS((('Eolico riepilogo'!$A$2:$BV$2*PI())/180)-PI()))</f>
        <v>121.87228454030623</v>
      </c>
      <c r="BI4" s="33">
        <f>MAX(0,'Eolico posteriore sup'!$F$12*COS((('Eolico riepilogo'!$A$2:$BV$2*PI())/180)-PI()))</f>
        <v>150.59187025060407</v>
      </c>
      <c r="BJ4" s="33">
        <f>MAX(0,'Eolico posteriore sup'!$F$12*COS((('Eolico riepilogo'!$A$2:$BV$2*PI())/180)-PI()))</f>
        <v>178.16536089843748</v>
      </c>
      <c r="BK4" s="33">
        <f>MAX(0,'Eolico posteriore sup'!$F$12*COS((('Eolico riepilogo'!$A$2:$BV$2*PI())/180)-PI()))</f>
        <v>204.38290557064755</v>
      </c>
      <c r="BL4" s="33">
        <f>MAX(0,'Eolico posteriore sup'!$F$12*COS((('Eolico riepilogo'!$A$2:$BV$2*PI())/180)-PI()))</f>
        <v>229.04497292169259</v>
      </c>
      <c r="BM4" s="33">
        <f>MAX(0,'Eolico posteriore sup'!$F$12*COS((('Eolico riepilogo'!$A$2:$BV$2*PI())/180)-PI()))</f>
        <v>251.96386972766746</v>
      </c>
      <c r="BN4" s="33">
        <f>MAX(0,'Eolico posteriore sup'!$F$12*COS((('Eolico riepilogo'!$A$2:$BV$2*PI())/180)-PI()))</f>
        <v>272.96516934507059</v>
      </c>
      <c r="BO4" s="33">
        <f>MAX(0,'Eolico posteriore sup'!$F$12*COS((('Eolico riepilogo'!$A$2:$BV$2*PI())/180)-PI()))</f>
        <v>291.88903920288215</v>
      </c>
      <c r="BP4" s="33">
        <f>MAX(0,'Eolico posteriore sup'!$F$12*COS((('Eolico riepilogo'!$A$2:$BV$2*PI())/180)-PI()))</f>
        <v>308.59145722493918</v>
      </c>
      <c r="BQ4" s="33">
        <f>MAX(0,'Eolico posteriore sup'!$F$12*COS((('Eolico riepilogo'!$A$2:$BV$2*PI())/180)-PI()))</f>
        <v>322.94530792489797</v>
      </c>
      <c r="BR4" s="33">
        <f>MAX(0,'Eolico posteriore sup'!$F$12*COS((('Eolico riepilogo'!$A$2:$BV$2*PI())/180)-PI()))</f>
        <v>334.84134983183986</v>
      </c>
      <c r="BS4" s="33">
        <f>MAX(0,'Eolico posteriore sup'!$F$12*COS((('Eolico riepilogo'!$A$2:$BV$2*PI())/180)-PI()))</f>
        <v>344.18904688382662</v>
      </c>
      <c r="BT4" s="33">
        <f>MAX(0,'Eolico posteriore sup'!$F$12*COS((('Eolico riepilogo'!$A$2:$BV$2*PI())/180)-PI()))</f>
        <v>350.91725746199876</v>
      </c>
      <c r="BU4" s="33">
        <f>MAX(0,'Eolico posteriore sup'!$F$12*COS((('Eolico riepilogo'!$A$2:$BV$2*PI())/180)-PI()))</f>
        <v>354.97477582125168</v>
      </c>
      <c r="BV4" s="34">
        <f>MAX(0,'Eolico posteriore sup'!$F$12*COS((('Eolico riepilogo'!$A$2:$BV$2*PI())/180)-PI()))</f>
        <v>356.33072179687503</v>
      </c>
    </row>
    <row r="5" spans="1:74" x14ac:dyDescent="0.25">
      <c r="A5" s="48" t="s">
        <v>130</v>
      </c>
      <c r="B5" s="33">
        <f>MAX(0,'Eolico posteriore inf'!$F$12*COS((('Eolico riepilogo'!$A$2:$BV$2*PI())/180)-PI()))</f>
        <v>185.91168093750002</v>
      </c>
      <c r="C5" s="33">
        <f>MAX(0,'Eolico posteriore inf'!$F$12*COS((('Eolico riepilogo'!$A$2:$BV$2*PI())/180)-PI()))</f>
        <v>185.20423086326176</v>
      </c>
      <c r="D5" s="33">
        <f>MAX(0,'Eolico posteriore inf'!$F$12*COS((('Eolico riepilogo'!$A$2:$BV$2*PI())/180)-PI()))</f>
        <v>183.08726476278196</v>
      </c>
      <c r="E5" s="33">
        <f>MAX(0,'Eolico posteriore inf'!$F$12*COS((('Eolico riepilogo'!$A$2:$BV$2*PI())/180)-PI()))</f>
        <v>179.57689402634435</v>
      </c>
      <c r="F5" s="33">
        <f>MAX(0,'Eolico posteriore inf'!$F$12*COS((('Eolico riepilogo'!$A$2:$BV$2*PI())/180)-PI()))</f>
        <v>174.699834694873</v>
      </c>
      <c r="G5" s="33">
        <f>MAX(0,'Eolico posteriore inf'!$F$12*COS((('Eolico riepilogo'!$A$2:$BV$2*PI())/180)-PI()))</f>
        <v>168.49320413472941</v>
      </c>
      <c r="H5" s="33">
        <f>MAX(0,'Eolico posteriore inf'!$F$12*COS((('Eolico riepilogo'!$A$2:$BV$2*PI())/180)-PI()))</f>
        <v>161.00423855214223</v>
      </c>
      <c r="I5" s="33">
        <f>MAX(0,'Eolico posteriore inf'!$F$12*COS((('Eolico riepilogo'!$A$2:$BV$2*PI())/180)-PI()))</f>
        <v>152.28993349715589</v>
      </c>
      <c r="J5" s="33">
        <f>MAX(0,'Eolico posteriore inf'!$F$12*COS((('Eolico riepilogo'!$A$2:$BV$2*PI())/180)-PI()))</f>
        <v>142.41661009308029</v>
      </c>
      <c r="K5" s="33">
        <f>MAX(0,'Eolico posteriore inf'!$F$12*COS((('Eolico riepilogo'!$A$2:$BV$2*PI())/180)-PI()))</f>
        <v>131.45941029269605</v>
      </c>
      <c r="L5" s="33">
        <f>MAX(0,'Eolico posteriore inf'!$F$12*COS((('Eolico riepilogo'!$A$2:$BV$2*PI())/180)-PI()))</f>
        <v>119.50172500262218</v>
      </c>
      <c r="M5" s="33">
        <f>MAX(0,'Eolico posteriore inf'!$F$12*COS((('Eolico riepilogo'!$A$2:$BV$2*PI())/180)-PI()))</f>
        <v>106.63455942816384</v>
      </c>
      <c r="N5" s="33">
        <f>MAX(0,'Eolico posteriore inf'!$F$12*COS((('Eolico riepilogo'!$A$2:$BV$2*PI())/180)-PI()))</f>
        <v>92.955840468749884</v>
      </c>
      <c r="O5" s="33">
        <f>MAX(0,'Eolico posteriore inf'!$F$12*COS((('Eolico riepilogo'!$A$2:$BV$2*PI())/180)-PI()))</f>
        <v>78.569671435097675</v>
      </c>
      <c r="P5" s="33">
        <f>MAX(0,'Eolico posteriore inf'!$F$12*COS((('Eolico riepilogo'!$A$2:$BV$2*PI())/180)-PI()))</f>
        <v>63.585539760159648</v>
      </c>
      <c r="Q5" s="33">
        <f>MAX(0,'Eolico posteriore inf'!$F$12*COS((('Eolico riepilogo'!$A$2:$BV$2*PI())/180)-PI()))</f>
        <v>48.117483733648179</v>
      </c>
      <c r="R5" s="33">
        <f>MAX(0,'Eolico posteriore inf'!$F$12*COS((('Eolico riepilogo'!$A$2:$BV$2*PI())/180)-PI()))</f>
        <v>32.283224601792604</v>
      </c>
      <c r="S5" s="33">
        <f>MAX(0,'Eolico posteriore inf'!$F$12*COS((('Eolico riepilogo'!$A$2:$BV$2*PI())/180)-PI()))</f>
        <v>16.203270637573404</v>
      </c>
      <c r="T5" s="33">
        <f>MAX(0,'Eolico posteriore inf'!$F$12*COS((('Eolico riepilogo'!$A$2:$BV$2*PI())/180)-PI()))</f>
        <v>0</v>
      </c>
      <c r="U5" s="33">
        <f>MAX(0,'Eolico posteriore inf'!$F$12*COS((('Eolico riepilogo'!$A$2:$BV$2*PI())/180)-PI()))</f>
        <v>0</v>
      </c>
      <c r="V5" s="33">
        <f>MAX(0,'Eolico posteriore inf'!$F$12*COS((('Eolico riepilogo'!$A$2:$BV$2*PI())/180)-PI()))</f>
        <v>0</v>
      </c>
      <c r="W5" s="33">
        <f>MAX(0,'Eolico posteriore inf'!$F$12*COS((('Eolico riepilogo'!$A$2:$BV$2*PI())/180)-PI()))</f>
        <v>0</v>
      </c>
      <c r="X5" s="33">
        <f>MAX(0,'Eolico posteriore inf'!$F$12*COS((('Eolico riepilogo'!$A$2:$BV$2*PI())/180)-PI()))</f>
        <v>0</v>
      </c>
      <c r="Y5" s="33">
        <f>MAX(0,'Eolico posteriore inf'!$F$12*COS((('Eolico riepilogo'!$A$2:$BV$2*PI())/180)-PI()))</f>
        <v>0</v>
      </c>
      <c r="Z5" s="33">
        <f>MAX(0,'Eolico posteriore inf'!$F$12*COS((('Eolico riepilogo'!$A$2:$BV$2*PI())/180)-PI()))</f>
        <v>0</v>
      </c>
      <c r="AA5" s="33">
        <f>MAX(0,'Eolico posteriore inf'!$F$12*COS((('Eolico riepilogo'!$A$2:$BV$2*PI())/180)-PI()))</f>
        <v>0</v>
      </c>
      <c r="AB5" s="33">
        <f>MAX(0,'Eolico posteriore inf'!$F$12*COS((('Eolico riepilogo'!$A$2:$BV$2*PI())/180)-PI()))</f>
        <v>0</v>
      </c>
      <c r="AC5" s="33">
        <f>MAX(0,'Eolico posteriore inf'!$F$12*COS((('Eolico riepilogo'!$A$2:$BV$2*PI())/180)-PI()))</f>
        <v>0</v>
      </c>
      <c r="AD5" s="33">
        <f>MAX(0,'Eolico posteriore inf'!$F$12*COS((('Eolico riepilogo'!$A$2:$BV$2*PI())/180)-PI()))</f>
        <v>0</v>
      </c>
      <c r="AE5" s="33">
        <f>MAX(0,'Eolico posteriore inf'!$F$12*COS((('Eolico riepilogo'!$A$2:$BV$2*PI())/180)-PI()))</f>
        <v>0</v>
      </c>
      <c r="AF5" s="33">
        <f>MAX(0,'Eolico posteriore inf'!$F$12*COS((('Eolico riepilogo'!$A$2:$BV$2*PI())/180)-PI()))</f>
        <v>0</v>
      </c>
      <c r="AG5" s="33">
        <f>MAX(0,'Eolico posteriore inf'!$F$12*COS((('Eolico riepilogo'!$A$2:$BV$2*PI())/180)-PI()))</f>
        <v>0</v>
      </c>
      <c r="AH5" s="33">
        <f>MAX(0,'Eolico posteriore inf'!$F$12*COS((('Eolico riepilogo'!$A$2:$BV$2*PI())/180)-PI()))</f>
        <v>0</v>
      </c>
      <c r="AI5" s="33">
        <f>MAX(0,'Eolico posteriore inf'!$F$12*COS((('Eolico riepilogo'!$A$2:$BV$2*PI())/180)-PI()))</f>
        <v>0</v>
      </c>
      <c r="AJ5" s="33">
        <f>MAX(0,'Eolico posteriore inf'!$F$12*COS((('Eolico riepilogo'!$A$2:$BV$2*PI())/180)-PI()))</f>
        <v>0</v>
      </c>
      <c r="AK5" s="33">
        <f>MAX(0,'Eolico posteriore inf'!$F$12*COS((('Eolico riepilogo'!$A$2:$BV$2*PI())/180)-PI()))</f>
        <v>0</v>
      </c>
      <c r="AL5" s="33">
        <f>MAX(0,'Eolico posteriore inf'!$F$12*COS((('Eolico riepilogo'!$A$2:$BV$2*PI())/180)-PI()))</f>
        <v>0</v>
      </c>
      <c r="AM5" s="33">
        <f>MAX(0,'Eolico posteriore inf'!$F$12*COS((('Eolico riepilogo'!$A$2:$BV$2*PI())/180)-PI()))</f>
        <v>0</v>
      </c>
      <c r="AN5" s="33">
        <f>MAX(0,'Eolico posteriore inf'!$F$12*COS((('Eolico riepilogo'!$A$2:$BV$2*PI())/180)-PI()))</f>
        <v>0</v>
      </c>
      <c r="AO5" s="33">
        <f>MAX(0,'Eolico posteriore inf'!$F$12*COS((('Eolico riepilogo'!$A$2:$BV$2*PI())/180)-PI()))</f>
        <v>0</v>
      </c>
      <c r="AP5" s="33">
        <f>MAX(0,'Eolico posteriore inf'!$F$12*COS((('Eolico riepilogo'!$A$2:$BV$2*PI())/180)-PI()))</f>
        <v>0</v>
      </c>
      <c r="AQ5" s="33">
        <f>MAX(0,'Eolico posteriore inf'!$F$12*COS((('Eolico riepilogo'!$A$2:$BV$2*PI())/180)-PI()))</f>
        <v>0</v>
      </c>
      <c r="AR5" s="33">
        <f>MAX(0,'Eolico posteriore inf'!$F$12*COS((('Eolico riepilogo'!$A$2:$BV$2*PI())/180)-PI()))</f>
        <v>0</v>
      </c>
      <c r="AS5" s="33">
        <f>MAX(0,'Eolico posteriore inf'!$F$12*COS((('Eolico riepilogo'!$A$2:$BV$2*PI())/180)-PI()))</f>
        <v>0</v>
      </c>
      <c r="AT5" s="33">
        <f>MAX(0,'Eolico posteriore inf'!$F$12*COS((('Eolico riepilogo'!$A$2:$BV$2*PI())/180)-PI()))</f>
        <v>0</v>
      </c>
      <c r="AU5" s="33">
        <f>MAX(0,'Eolico posteriore inf'!$F$12*COS((('Eolico riepilogo'!$A$2:$BV$2*PI())/180)-PI()))</f>
        <v>0</v>
      </c>
      <c r="AV5" s="33">
        <f>MAX(0,'Eolico posteriore inf'!$F$12*COS((('Eolico riepilogo'!$A$2:$BV$2*PI())/180)-PI()))</f>
        <v>0</v>
      </c>
      <c r="AW5" s="33">
        <f>MAX(0,'Eolico posteriore inf'!$F$12*COS((('Eolico riepilogo'!$A$2:$BV$2*PI())/180)-PI()))</f>
        <v>0</v>
      </c>
      <c r="AX5" s="33">
        <f>MAX(0,'Eolico posteriore inf'!$F$12*COS((('Eolico riepilogo'!$A$2:$BV$2*PI())/180)-PI()))</f>
        <v>0</v>
      </c>
      <c r="AY5" s="33">
        <f>MAX(0,'Eolico posteriore inf'!$F$12*COS((('Eolico riepilogo'!$A$2:$BV$2*PI())/180)-PI()))</f>
        <v>0</v>
      </c>
      <c r="AZ5" s="33">
        <f>MAX(0,'Eolico posteriore inf'!$F$12*COS((('Eolico riepilogo'!$A$2:$BV$2*PI())/180)-PI()))</f>
        <v>0</v>
      </c>
      <c r="BA5" s="33">
        <f>MAX(0,'Eolico posteriore inf'!$F$12*COS((('Eolico riepilogo'!$A$2:$BV$2*PI())/180)-PI()))</f>
        <v>0</v>
      </c>
      <c r="BB5" s="33">
        <f>MAX(0,'Eolico posteriore inf'!$F$12*COS((('Eolico riepilogo'!$A$2:$BV$2*PI())/180)-PI()))</f>
        <v>0</v>
      </c>
      <c r="BC5" s="33">
        <f>MAX(0,'Eolico posteriore inf'!$F$12*COS((('Eolico riepilogo'!$A$2:$BV$2*PI())/180)-PI()))</f>
        <v>0</v>
      </c>
      <c r="BD5" s="33">
        <f>MAX(0,'Eolico posteriore inf'!$F$12*COS((('Eolico riepilogo'!$A$2:$BV$2*PI())/180)-PI()))</f>
        <v>1.1388470432502125E-14</v>
      </c>
      <c r="BE5" s="33">
        <f>MAX(0,'Eolico posteriore inf'!$F$12*COS((('Eolico riepilogo'!$A$2:$BV$2*PI())/180)-PI()))</f>
        <v>16.203270637573493</v>
      </c>
      <c r="BF5" s="33">
        <f>MAX(0,'Eolico posteriore inf'!$F$12*COS((('Eolico riepilogo'!$A$2:$BV$2*PI())/180)-PI()))</f>
        <v>32.283224601792682</v>
      </c>
      <c r="BG5" s="33">
        <f>MAX(0,'Eolico posteriore inf'!$F$12*COS((('Eolico riepilogo'!$A$2:$BV$2*PI())/180)-PI()))</f>
        <v>48.117483733648307</v>
      </c>
      <c r="BH5" s="33">
        <f>MAX(0,'Eolico posteriore inf'!$F$12*COS((('Eolico riepilogo'!$A$2:$BV$2*PI())/180)-PI()))</f>
        <v>63.585539760159769</v>
      </c>
      <c r="BI5" s="33">
        <f>MAX(0,'Eolico posteriore inf'!$F$12*COS((('Eolico riepilogo'!$A$2:$BV$2*PI())/180)-PI()))</f>
        <v>78.569671435097789</v>
      </c>
      <c r="BJ5" s="33">
        <f>MAX(0,'Eolico posteriore inf'!$F$12*COS((('Eolico riepilogo'!$A$2:$BV$2*PI())/180)-PI()))</f>
        <v>92.955840468749997</v>
      </c>
      <c r="BK5" s="33">
        <f>MAX(0,'Eolico posteriore inf'!$F$12*COS((('Eolico riepilogo'!$A$2:$BV$2*PI())/180)-PI()))</f>
        <v>106.63455942816394</v>
      </c>
      <c r="BL5" s="33">
        <f>MAX(0,'Eolico posteriore inf'!$F$12*COS((('Eolico riepilogo'!$A$2:$BV$2*PI())/180)-PI()))</f>
        <v>119.50172500262222</v>
      </c>
      <c r="BM5" s="33">
        <f>MAX(0,'Eolico posteriore inf'!$F$12*COS((('Eolico riepilogo'!$A$2:$BV$2*PI())/180)-PI()))</f>
        <v>131.45941029269608</v>
      </c>
      <c r="BN5" s="33">
        <f>MAX(0,'Eolico posteriore inf'!$F$12*COS((('Eolico riepilogo'!$A$2:$BV$2*PI())/180)-PI()))</f>
        <v>142.41661009308032</v>
      </c>
      <c r="BO5" s="33">
        <f>MAX(0,'Eolico posteriore inf'!$F$12*COS((('Eolico riepilogo'!$A$2:$BV$2*PI())/180)-PI()))</f>
        <v>152.28993349715591</v>
      </c>
      <c r="BP5" s="33">
        <f>MAX(0,'Eolico posteriore inf'!$F$12*COS((('Eolico riepilogo'!$A$2:$BV$2*PI())/180)-PI()))</f>
        <v>161.0042385521422</v>
      </c>
      <c r="BQ5" s="33">
        <f>MAX(0,'Eolico posteriore inf'!$F$12*COS((('Eolico riepilogo'!$A$2:$BV$2*PI())/180)-PI()))</f>
        <v>168.49320413472938</v>
      </c>
      <c r="BR5" s="33">
        <f>MAX(0,'Eolico posteriore inf'!$F$12*COS((('Eolico riepilogo'!$A$2:$BV$2*PI())/180)-PI()))</f>
        <v>174.69983469487298</v>
      </c>
      <c r="BS5" s="33">
        <f>MAX(0,'Eolico posteriore inf'!$F$12*COS((('Eolico riepilogo'!$A$2:$BV$2*PI())/180)-PI()))</f>
        <v>179.57689402634432</v>
      </c>
      <c r="BT5" s="33">
        <f>MAX(0,'Eolico posteriore inf'!$F$12*COS((('Eolico riepilogo'!$A$2:$BV$2*PI())/180)-PI()))</f>
        <v>183.08726476278196</v>
      </c>
      <c r="BU5" s="33">
        <f>MAX(0,'Eolico posteriore inf'!$F$12*COS((('Eolico riepilogo'!$A$2:$BV$2*PI())/180)-PI()))</f>
        <v>185.20423086326176</v>
      </c>
      <c r="BV5" s="33">
        <f>MAX(0,'Eolico posteriore inf'!$F$12*COS((('Eolico riepilogo'!$A$2:$BV$2*PI())/180)-PI()))</f>
        <v>185.91168093750002</v>
      </c>
    </row>
    <row r="6" spans="1:74" x14ac:dyDescent="0.25">
      <c r="A6" s="30" t="s">
        <v>110</v>
      </c>
      <c r="B6" s="30">
        <f>ABS('Eolico laterale'!$F$12*SIN(('Eolico riepilogo'!$A$2:$BV$2*PI())/180))</f>
        <v>1.671624631888883E-14</v>
      </c>
      <c r="C6" s="30">
        <f>ABS('Eolico laterale'!$F$12*SIN(('Eolico riepilogo'!$A$2:$BV$2*PI())/180))</f>
        <v>11.891757754240791</v>
      </c>
      <c r="D6" s="30">
        <f>ABS('Eolico laterale'!$F$12*SIN(('Eolico riepilogo'!$A$2:$BV$2*PI())/180))</f>
        <v>23.693012051532023</v>
      </c>
      <c r="E6" s="30">
        <f>ABS('Eolico laterale'!$F$12*SIN(('Eolico riepilogo'!$A$2:$BV$2*PI())/180))</f>
        <v>35.313948220879389</v>
      </c>
      <c r="F6" s="30">
        <f>ABS('Eolico laterale'!$F$12*SIN(('Eolico riepilogo'!$A$2:$BV$2*PI())/180))</f>
        <v>46.666123921120871</v>
      </c>
      <c r="G6" s="30">
        <f>ABS('Eolico laterale'!$F$12*SIN(('Eolico riepilogo'!$A$2:$BV$2*PI())/180))</f>
        <v>57.663142240546598</v>
      </c>
      <c r="H6" s="30">
        <f>ABS('Eolico laterale'!$F$12*SIN(('Eolico riepilogo'!$A$2:$BV$2*PI())/180))</f>
        <v>68.221309229564511</v>
      </c>
      <c r="I6" s="30">
        <f>ABS('Eolico laterale'!$F$12*SIN(('Eolico riepilogo'!$A$2:$BV$2*PI())/180))</f>
        <v>78.260270862192741</v>
      </c>
      <c r="J6" s="30">
        <f>ABS('Eolico laterale'!$F$12*SIN(('Eolico riepilogo'!$A$2:$BV$2*PI())/180))</f>
        <v>87.703624578716074</v>
      </c>
      <c r="K6" s="30">
        <f>ABS('Eolico laterale'!$F$12*SIN(('Eolico riepilogo'!$A$2:$BV$2*PI())/180))</f>
        <v>96.479500755298957</v>
      </c>
      <c r="L6" s="30">
        <f>ABS('Eolico laterale'!$F$12*SIN(('Eolico riepilogo'!$A$2:$BV$2*PI())/180))</f>
        <v>104.52110967521871</v>
      </c>
      <c r="M6" s="30">
        <f>ABS('Eolico laterale'!$F$12*SIN(('Eolico riepilogo'!$A$2:$BV$2*PI())/180))</f>
        <v>111.76724983893853</v>
      </c>
      <c r="N6" s="30">
        <f>ABS('Eolico laterale'!$F$12*SIN(('Eolico riepilogo'!$A$2:$BV$2*PI())/180))</f>
        <v>118.16277374447334</v>
      </c>
      <c r="O6" s="30">
        <f>ABS('Eolico laterale'!$F$12*SIN(('Eolico riepilogo'!$A$2:$BV$2*PI())/180))</f>
        <v>123.65900759317923</v>
      </c>
      <c r="P6" s="30">
        <f>ABS('Eolico laterale'!$F$12*SIN(('Eolico riepilogo'!$A$2:$BV$2*PI())/180))</f>
        <v>128.21412172675073</v>
      </c>
      <c r="Q6" s="30">
        <f>ABS('Eolico laterale'!$F$12*SIN(('Eolico riepilogo'!$A$2:$BV$2*PI())/180))</f>
        <v>131.79344897617833</v>
      </c>
      <c r="R6" s="30">
        <f>ABS('Eolico laterale'!$F$12*SIN(('Eolico riepilogo'!$A$2:$BV$2*PI())/180))</f>
        <v>134.3697484998369</v>
      </c>
      <c r="S6" s="30">
        <f>ABS('Eolico laterale'!$F$12*SIN(('Eolico riepilogo'!$A$2:$BV$2*PI())/180))</f>
        <v>135.92341310273929</v>
      </c>
      <c r="T6" s="30">
        <f>ABS('Eolico laterale'!$F$12*SIN(('Eolico riepilogo'!$A$2:$BV$2*PI())/180))</f>
        <v>136.44261845912905</v>
      </c>
      <c r="U6" s="30">
        <f>ABS('Eolico laterale'!$F$12*SIN(('Eolico riepilogo'!$A$2:$BV$2*PI())/180))</f>
        <v>135.92341310273929</v>
      </c>
      <c r="V6" s="30">
        <f>ABS('Eolico laterale'!$F$12*SIN(('Eolico riepilogo'!$A$2:$BV$2*PI())/180))</f>
        <v>134.3697484998369</v>
      </c>
      <c r="W6" s="30">
        <f>ABS('Eolico laterale'!$F$12*SIN(('Eolico riepilogo'!$A$2:$BV$2*PI())/180))</f>
        <v>131.79344897617833</v>
      </c>
      <c r="X6" s="30">
        <f>ABS('Eolico laterale'!$F$12*SIN(('Eolico riepilogo'!$A$2:$BV$2*PI())/180))</f>
        <v>128.21412172675073</v>
      </c>
      <c r="Y6" s="30">
        <f>ABS('Eolico laterale'!$F$12*SIN(('Eolico riepilogo'!$A$2:$BV$2*PI())/180))</f>
        <v>123.65900759317921</v>
      </c>
      <c r="Z6" s="30">
        <f>ABS('Eolico laterale'!$F$12*SIN(('Eolico riepilogo'!$A$2:$BV$2*PI())/180))</f>
        <v>118.16277374447333</v>
      </c>
      <c r="AA6" s="30">
        <f>ABS('Eolico laterale'!$F$12*SIN(('Eolico riepilogo'!$A$2:$BV$2*PI())/180))</f>
        <v>111.7672498389385</v>
      </c>
      <c r="AB6" s="30">
        <f>ABS('Eolico laterale'!$F$12*SIN(('Eolico riepilogo'!$A$2:$BV$2*PI())/180))</f>
        <v>104.52110967521871</v>
      </c>
      <c r="AC6" s="30">
        <f>ABS('Eolico laterale'!$F$12*SIN(('Eolico riepilogo'!$A$2:$BV$2*PI())/180))</f>
        <v>96.479500755298943</v>
      </c>
      <c r="AD6" s="30">
        <f>ABS('Eolico laterale'!$F$12*SIN(('Eolico riepilogo'!$A$2:$BV$2*PI())/180))</f>
        <v>87.703624578716045</v>
      </c>
      <c r="AE6" s="30">
        <f>ABS('Eolico laterale'!$F$12*SIN(('Eolico riepilogo'!$A$2:$BV$2*PI())/180))</f>
        <v>78.260270862192698</v>
      </c>
      <c r="AF6" s="30">
        <f>ABS('Eolico laterale'!$F$12*SIN(('Eolico riepilogo'!$A$2:$BV$2*PI())/180))</f>
        <v>68.221309229564511</v>
      </c>
      <c r="AG6" s="30">
        <f>ABS('Eolico laterale'!$F$12*SIN(('Eolico riepilogo'!$A$2:$BV$2*PI())/180))</f>
        <v>57.663142240546591</v>
      </c>
      <c r="AH6" s="30">
        <f>ABS('Eolico laterale'!$F$12*SIN(('Eolico riepilogo'!$A$2:$BV$2*PI())/180))</f>
        <v>46.66612392112085</v>
      </c>
      <c r="AI6" s="30">
        <f>ABS('Eolico laterale'!$F$12*SIN(('Eolico riepilogo'!$A$2:$BV$2*PI())/180))</f>
        <v>35.313948220879354</v>
      </c>
      <c r="AJ6" s="30">
        <f>ABS('Eolico laterale'!$F$12*SIN(('Eolico riepilogo'!$A$2:$BV$2*PI())/180))</f>
        <v>23.69301205153203</v>
      </c>
      <c r="AK6" s="30">
        <f>ABS('Eolico laterale'!$F$12*SIN(('Eolico riepilogo'!$A$2:$BV$2*PI())/180))</f>
        <v>11.891757754240727</v>
      </c>
      <c r="AL6" s="30">
        <f>ABS('Eolico laterale'!$F$12*SIN(('Eolico riepilogo'!$A$2:$BV$2*PI())/180))</f>
        <v>0</v>
      </c>
      <c r="AM6" s="30">
        <f>ABS('Eolico laterale'!$F$12*SIN(('Eolico riepilogo'!$A$2:$BV$2*PI())/180))</f>
        <v>11.891757754240727</v>
      </c>
      <c r="AN6" s="30">
        <f>ABS('Eolico laterale'!$F$12*SIN(('Eolico riepilogo'!$A$2:$BV$2*PI())/180))</f>
        <v>23.69301205153203</v>
      </c>
      <c r="AO6" s="30">
        <f>ABS('Eolico laterale'!$F$12*SIN(('Eolico riepilogo'!$A$2:$BV$2*PI())/180))</f>
        <v>35.313948220879354</v>
      </c>
      <c r="AP6" s="30">
        <f>ABS('Eolico laterale'!$F$12*SIN(('Eolico riepilogo'!$A$2:$BV$2*PI())/180))</f>
        <v>46.66612392112085</v>
      </c>
      <c r="AQ6" s="30">
        <f>ABS('Eolico laterale'!$F$12*SIN(('Eolico riepilogo'!$A$2:$BV$2*PI())/180))</f>
        <v>57.663142240546591</v>
      </c>
      <c r="AR6" s="30">
        <f>ABS('Eolico laterale'!$F$12*SIN(('Eolico riepilogo'!$A$2:$BV$2*PI())/180))</f>
        <v>68.221309229564511</v>
      </c>
      <c r="AS6" s="30">
        <f>ABS('Eolico laterale'!$F$12*SIN(('Eolico riepilogo'!$A$2:$BV$2*PI())/180))</f>
        <v>78.260270862192698</v>
      </c>
      <c r="AT6" s="30">
        <f>ABS('Eolico laterale'!$F$12*SIN(('Eolico riepilogo'!$A$2:$BV$2*PI())/180))</f>
        <v>87.703624578716045</v>
      </c>
      <c r="AU6" s="30">
        <f>ABS('Eolico laterale'!$F$12*SIN(('Eolico riepilogo'!$A$2:$BV$2*PI())/180))</f>
        <v>96.479500755298943</v>
      </c>
      <c r="AV6" s="30">
        <f>ABS('Eolico laterale'!$F$12*SIN(('Eolico riepilogo'!$A$2:$BV$2*PI())/180))</f>
        <v>104.52110967521871</v>
      </c>
      <c r="AW6" s="30">
        <f>ABS('Eolico laterale'!$F$12*SIN(('Eolico riepilogo'!$A$2:$BV$2*PI())/180))</f>
        <v>111.7672498389385</v>
      </c>
      <c r="AX6" s="30">
        <f>ABS('Eolico laterale'!$F$12*SIN(('Eolico riepilogo'!$A$2:$BV$2*PI())/180))</f>
        <v>118.16277374447333</v>
      </c>
      <c r="AY6" s="30">
        <f>ABS('Eolico laterale'!$F$12*SIN(('Eolico riepilogo'!$A$2:$BV$2*PI())/180))</f>
        <v>123.65900759317921</v>
      </c>
      <c r="AZ6" s="30">
        <f>ABS('Eolico laterale'!$F$12*SIN(('Eolico riepilogo'!$A$2:$BV$2*PI())/180))</f>
        <v>128.21412172675073</v>
      </c>
      <c r="BA6" s="30">
        <f>ABS('Eolico laterale'!$F$12*SIN(('Eolico riepilogo'!$A$2:$BV$2*PI())/180))</f>
        <v>131.79344897617833</v>
      </c>
      <c r="BB6" s="30">
        <f>ABS('Eolico laterale'!$F$12*SIN(('Eolico riepilogo'!$A$2:$BV$2*PI())/180))</f>
        <v>134.3697484998369</v>
      </c>
      <c r="BC6" s="30">
        <f>ABS('Eolico laterale'!$F$12*SIN(('Eolico riepilogo'!$A$2:$BV$2*PI())/180))</f>
        <v>135.92341310273929</v>
      </c>
      <c r="BD6" s="30">
        <f>ABS('Eolico laterale'!$F$12*SIN(('Eolico riepilogo'!$A$2:$BV$2*PI())/180))</f>
        <v>136.44261845912905</v>
      </c>
      <c r="BE6" s="30">
        <f>ABS('Eolico laterale'!$F$12*SIN(('Eolico riepilogo'!$A$2:$BV$2*PI())/180))</f>
        <v>135.92341310273929</v>
      </c>
      <c r="BF6" s="30">
        <f>ABS('Eolico laterale'!$F$12*SIN(('Eolico riepilogo'!$A$2:$BV$2*PI())/180))</f>
        <v>134.3697484998369</v>
      </c>
      <c r="BG6" s="30">
        <f>ABS('Eolico laterale'!$F$12*SIN(('Eolico riepilogo'!$A$2:$BV$2*PI())/180))</f>
        <v>131.79344897617833</v>
      </c>
      <c r="BH6" s="30">
        <f>ABS('Eolico laterale'!$F$12*SIN(('Eolico riepilogo'!$A$2:$BV$2*PI())/180))</f>
        <v>128.21412172675073</v>
      </c>
      <c r="BI6" s="30">
        <f>ABS('Eolico laterale'!$F$12*SIN(('Eolico riepilogo'!$A$2:$BV$2*PI())/180))</f>
        <v>123.65900759317923</v>
      </c>
      <c r="BJ6" s="30">
        <f>ABS('Eolico laterale'!$F$12*SIN(('Eolico riepilogo'!$A$2:$BV$2*PI())/180))</f>
        <v>118.16277374447334</v>
      </c>
      <c r="BK6" s="30">
        <f>ABS('Eolico laterale'!$F$12*SIN(('Eolico riepilogo'!$A$2:$BV$2*PI())/180))</f>
        <v>111.76724983893853</v>
      </c>
      <c r="BL6" s="30">
        <f>ABS('Eolico laterale'!$F$12*SIN(('Eolico riepilogo'!$A$2:$BV$2*PI())/180))</f>
        <v>104.52110967521871</v>
      </c>
      <c r="BM6" s="30">
        <f>ABS('Eolico laterale'!$F$12*SIN(('Eolico riepilogo'!$A$2:$BV$2*PI())/180))</f>
        <v>96.479500755298957</v>
      </c>
      <c r="BN6" s="30">
        <f>ABS('Eolico laterale'!$F$12*SIN(('Eolico riepilogo'!$A$2:$BV$2*PI())/180))</f>
        <v>87.703624578716074</v>
      </c>
      <c r="BO6" s="30">
        <f>ABS('Eolico laterale'!$F$12*SIN(('Eolico riepilogo'!$A$2:$BV$2*PI())/180))</f>
        <v>78.260270862192741</v>
      </c>
      <c r="BP6" s="30">
        <f>ABS('Eolico laterale'!$F$12*SIN(('Eolico riepilogo'!$A$2:$BV$2*PI())/180))</f>
        <v>68.221309229564511</v>
      </c>
      <c r="BQ6" s="30">
        <f>ABS('Eolico laterale'!$F$12*SIN(('Eolico riepilogo'!$A$2:$BV$2*PI())/180))</f>
        <v>57.663142240546598</v>
      </c>
      <c r="BR6" s="30">
        <f>ABS('Eolico laterale'!$F$12*SIN(('Eolico riepilogo'!$A$2:$BV$2*PI())/180))</f>
        <v>46.666123921120871</v>
      </c>
      <c r="BS6" s="30">
        <f>ABS('Eolico laterale'!$F$12*SIN(('Eolico riepilogo'!$A$2:$BV$2*PI())/180))</f>
        <v>35.313948220879389</v>
      </c>
      <c r="BT6" s="30">
        <f>ABS('Eolico laterale'!$F$12*SIN(('Eolico riepilogo'!$A$2:$BV$2*PI())/180))</f>
        <v>23.693012051532023</v>
      </c>
      <c r="BU6" s="30">
        <f>ABS('Eolico laterale'!$F$12*SIN(('Eolico riepilogo'!$A$2:$BV$2*PI())/180))</f>
        <v>11.891757754240791</v>
      </c>
      <c r="BV6" s="30">
        <f>ABS('Eolico laterale'!$F$12*SIN(('Eolico riepilogo'!$A$2:$BV$2*PI())/180))</f>
        <v>1.671624631888883E-14</v>
      </c>
    </row>
    <row r="7" spans="1:74" x14ac:dyDescent="0.25">
      <c r="A7" s="32" t="s">
        <v>98</v>
      </c>
      <c r="B7" s="49">
        <f>B3+B4+B5+B6</f>
        <v>542.24240273437499</v>
      </c>
      <c r="C7" s="49">
        <f t="shared" ref="C7:BN7" si="0">C3+C4+C5+C6</f>
        <v>552.07076443875417</v>
      </c>
      <c r="D7" s="49">
        <f t="shared" si="0"/>
        <v>557.69753427631269</v>
      </c>
      <c r="E7" s="49">
        <f t="shared" si="0"/>
        <v>559.07988913105032</v>
      </c>
      <c r="F7" s="49">
        <f t="shared" si="0"/>
        <v>556.20730844783384</v>
      </c>
      <c r="G7" s="49">
        <f t="shared" si="0"/>
        <v>549.101654300174</v>
      </c>
      <c r="H7" s="49">
        <f t="shared" si="0"/>
        <v>537.81700500664601</v>
      </c>
      <c r="I7" s="49">
        <f t="shared" si="0"/>
        <v>522.43924356223079</v>
      </c>
      <c r="J7" s="49">
        <f t="shared" si="0"/>
        <v>503.0854040168669</v>
      </c>
      <c r="K7" s="49">
        <f t="shared" si="0"/>
        <v>479.90278077566239</v>
      </c>
      <c r="L7" s="49">
        <f t="shared" si="0"/>
        <v>453.06780759953341</v>
      </c>
      <c r="M7" s="49">
        <f t="shared" si="0"/>
        <v>422.78471483774973</v>
      </c>
      <c r="N7" s="49">
        <f t="shared" si="0"/>
        <v>389.28397511166048</v>
      </c>
      <c r="O7" s="49">
        <f t="shared" si="0"/>
        <v>352.82054927888078</v>
      </c>
      <c r="P7" s="49">
        <f t="shared" si="0"/>
        <v>313.67194602721634</v>
      </c>
      <c r="Q7" s="49">
        <f t="shared" si="0"/>
        <v>272.13610986598553</v>
      </c>
      <c r="R7" s="49">
        <f t="shared" si="0"/>
        <v>228.52915358839866</v>
      </c>
      <c r="S7" s="49">
        <f t="shared" si="0"/>
        <v>183.18295246232839</v>
      </c>
      <c r="T7" s="49">
        <f t="shared" si="0"/>
        <v>136.44261845912911</v>
      </c>
      <c r="U7" s="49">
        <f t="shared" si="0"/>
        <v>197.22578701489218</v>
      </c>
      <c r="V7" s="49">
        <f t="shared" si="0"/>
        <v>256.50794824328591</v>
      </c>
      <c r="W7" s="49">
        <f t="shared" si="0"/>
        <v>313.83792910181421</v>
      </c>
      <c r="X7" s="49">
        <f t="shared" si="0"/>
        <v>368.77941381935523</v>
      </c>
      <c r="Y7" s="49">
        <f t="shared" si="0"/>
        <v>420.91426452263249</v>
      </c>
      <c r="Z7" s="49">
        <f t="shared" si="0"/>
        <v>469.84570351791092</v>
      </c>
      <c r="AA7" s="49">
        <f t="shared" si="0"/>
        <v>515.2013330088256</v>
      </c>
      <c r="AB7" s="49">
        <f t="shared" si="0"/>
        <v>556.63596926847265</v>
      </c>
      <c r="AC7" s="49">
        <f t="shared" si="0"/>
        <v>593.83426969599907</v>
      </c>
      <c r="AD7" s="49">
        <f t="shared" si="0"/>
        <v>626.51313276420319</v>
      </c>
      <c r="AE7" s="49">
        <f t="shared" si="0"/>
        <v>654.42385259309924</v>
      </c>
      <c r="AF7" s="49">
        <f t="shared" si="0"/>
        <v>677.35401175183586</v>
      </c>
      <c r="AG7" s="49">
        <f t="shared" si="0"/>
        <v>695.12909788360605</v>
      </c>
      <c r="AH7" s="49">
        <f t="shared" si="0"/>
        <v>707.61383185005707</v>
      </c>
      <c r="AI7" s="49">
        <f t="shared" si="0"/>
        <v>714.71319728721551</v>
      </c>
      <c r="AJ7" s="49">
        <f t="shared" si="0"/>
        <v>716.37316373739043</v>
      </c>
      <c r="AK7" s="49">
        <f t="shared" si="0"/>
        <v>712.58109785358101</v>
      </c>
      <c r="AL7" s="49">
        <f t="shared" si="0"/>
        <v>703.36585954687507</v>
      </c>
      <c r="AM7" s="49">
        <f t="shared" si="0"/>
        <v>712.58109785358101</v>
      </c>
      <c r="AN7" s="49">
        <f t="shared" si="0"/>
        <v>716.37316373739043</v>
      </c>
      <c r="AO7" s="49">
        <f t="shared" si="0"/>
        <v>714.71319728721551</v>
      </c>
      <c r="AP7" s="49">
        <f t="shared" si="0"/>
        <v>707.61383185005707</v>
      </c>
      <c r="AQ7" s="49">
        <f t="shared" si="0"/>
        <v>695.12909788360605</v>
      </c>
      <c r="AR7" s="49">
        <f t="shared" si="0"/>
        <v>677.35401175183586</v>
      </c>
      <c r="AS7" s="49">
        <f t="shared" si="0"/>
        <v>654.42385259309924</v>
      </c>
      <c r="AT7" s="49">
        <f t="shared" si="0"/>
        <v>626.51313276420319</v>
      </c>
      <c r="AU7" s="49">
        <f t="shared" si="0"/>
        <v>593.83426969599907</v>
      </c>
      <c r="AV7" s="49">
        <f t="shared" si="0"/>
        <v>556.63596926847265</v>
      </c>
      <c r="AW7" s="49">
        <f t="shared" si="0"/>
        <v>515.2013330088256</v>
      </c>
      <c r="AX7" s="49">
        <f t="shared" si="0"/>
        <v>469.84570351791092</v>
      </c>
      <c r="AY7" s="49">
        <f t="shared" si="0"/>
        <v>420.91426452263249</v>
      </c>
      <c r="AZ7" s="49">
        <f t="shared" si="0"/>
        <v>368.77941381935523</v>
      </c>
      <c r="BA7" s="49">
        <f t="shared" si="0"/>
        <v>313.83792910181421</v>
      </c>
      <c r="BB7" s="49">
        <f t="shared" si="0"/>
        <v>256.50794824328591</v>
      </c>
      <c r="BC7" s="49">
        <f t="shared" si="0"/>
        <v>197.22578701489218</v>
      </c>
      <c r="BD7" s="49">
        <f t="shared" si="0"/>
        <v>136.44261845912914</v>
      </c>
      <c r="BE7" s="49">
        <f t="shared" si="0"/>
        <v>183.18295246232864</v>
      </c>
      <c r="BF7" s="49">
        <f t="shared" si="0"/>
        <v>228.52915358839888</v>
      </c>
      <c r="BG7" s="49">
        <f t="shared" si="0"/>
        <v>272.13610986598587</v>
      </c>
      <c r="BH7" s="49">
        <f t="shared" si="0"/>
        <v>313.67194602721673</v>
      </c>
      <c r="BI7" s="49">
        <f t="shared" si="0"/>
        <v>352.82054927888112</v>
      </c>
      <c r="BJ7" s="49">
        <f t="shared" si="0"/>
        <v>389.28397511166082</v>
      </c>
      <c r="BK7" s="49">
        <f t="shared" si="0"/>
        <v>422.78471483775002</v>
      </c>
      <c r="BL7" s="49">
        <f t="shared" si="0"/>
        <v>453.06780759953352</v>
      </c>
      <c r="BM7" s="49">
        <f t="shared" si="0"/>
        <v>479.90278077566251</v>
      </c>
      <c r="BN7" s="49">
        <f t="shared" si="0"/>
        <v>503.08540401686702</v>
      </c>
      <c r="BO7" s="49">
        <f t="shared" ref="BO7:BV7" si="1">BO3+BO4+BO5+BO6</f>
        <v>522.43924356223079</v>
      </c>
      <c r="BP7" s="49">
        <f t="shared" si="1"/>
        <v>537.8170050066459</v>
      </c>
      <c r="BQ7" s="49">
        <f t="shared" si="1"/>
        <v>549.10165430017389</v>
      </c>
      <c r="BR7" s="49">
        <f t="shared" si="1"/>
        <v>556.20730844783373</v>
      </c>
      <c r="BS7" s="49">
        <f t="shared" si="1"/>
        <v>559.07988913105032</v>
      </c>
      <c r="BT7" s="49">
        <f t="shared" si="1"/>
        <v>557.69753427631269</v>
      </c>
      <c r="BU7" s="49">
        <f t="shared" si="1"/>
        <v>552.07076443875417</v>
      </c>
      <c r="BV7" s="49">
        <f t="shared" si="1"/>
        <v>542.24240273437499</v>
      </c>
    </row>
    <row r="12" spans="1:74" x14ac:dyDescent="0.25">
      <c r="A12" s="1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workbookViewId="0">
      <selection activeCell="E16" sqref="E16"/>
    </sheetView>
  </sheetViews>
  <sheetFormatPr defaultRowHeight="15" x14ac:dyDescent="0.25"/>
  <cols>
    <col min="1" max="1" width="1.5703125" style="1" customWidth="1"/>
    <col min="2" max="2" width="51.140625" style="1" bestFit="1" customWidth="1"/>
    <col min="3" max="3" width="11.42578125" style="1" customWidth="1"/>
    <col min="4" max="4" width="2.85546875" style="1" customWidth="1"/>
    <col min="5" max="5" width="42.7109375" style="1" bestFit="1" customWidth="1"/>
    <col min="6" max="6" width="11.42578125" style="1" customWidth="1"/>
    <col min="7" max="7" width="1.28515625" style="1" customWidth="1"/>
    <col min="8" max="16384" width="9.140625" style="1"/>
  </cols>
  <sheetData>
    <row r="1" spans="2:9" ht="5.25" customHeight="1" x14ac:dyDescent="0.25"/>
    <row r="2" spans="2:9" ht="37.5" customHeight="1" x14ac:dyDescent="0.25">
      <c r="B2" s="50" t="s">
        <v>7</v>
      </c>
      <c r="C2" s="51"/>
      <c r="D2" s="51"/>
      <c r="E2" s="51"/>
      <c r="F2" s="52"/>
    </row>
    <row r="3" spans="2:9" ht="7.5" customHeight="1" x14ac:dyDescent="0.25"/>
    <row r="4" spans="2:9" ht="22.5" customHeight="1" x14ac:dyDescent="0.3">
      <c r="B4" s="53" t="s">
        <v>11</v>
      </c>
      <c r="C4" s="54"/>
      <c r="E4" s="55" t="s">
        <v>12</v>
      </c>
      <c r="F4" s="56"/>
    </row>
    <row r="5" spans="2:9" ht="22.5" customHeight="1" x14ac:dyDescent="0.25">
      <c r="B5" s="9" t="s">
        <v>10</v>
      </c>
      <c r="C5" s="10" t="s">
        <v>9</v>
      </c>
      <c r="E5" s="16" t="s">
        <v>10</v>
      </c>
      <c r="F5" s="17" t="s">
        <v>9</v>
      </c>
    </row>
    <row r="6" spans="2:9" ht="22.5" customHeight="1" x14ac:dyDescent="0.25">
      <c r="B6" s="5" t="s">
        <v>0</v>
      </c>
      <c r="C6" s="6">
        <v>1.5</v>
      </c>
      <c r="E6" s="11" t="s">
        <v>4</v>
      </c>
      <c r="F6" s="13">
        <f>C6*C7</f>
        <v>3.4050000000000002</v>
      </c>
    </row>
    <row r="7" spans="2:9" ht="22.5" customHeight="1" x14ac:dyDescent="0.25">
      <c r="B7" s="5" t="s">
        <v>1</v>
      </c>
      <c r="C7" s="6">
        <f>3.04-0.77</f>
        <v>2.27</v>
      </c>
      <c r="E7" s="11" t="s">
        <v>19</v>
      </c>
      <c r="F7" s="15">
        <f>F6*C8</f>
        <v>11.9175</v>
      </c>
    </row>
    <row r="8" spans="2:9" ht="22.5" customHeight="1" x14ac:dyDescent="0.25">
      <c r="B8" s="5" t="s">
        <v>18</v>
      </c>
      <c r="C8" s="6">
        <v>3.5</v>
      </c>
      <c r="E8" s="11" t="s">
        <v>20</v>
      </c>
      <c r="F8" s="15">
        <f>F7*C9</f>
        <v>14.598937500000002</v>
      </c>
    </row>
    <row r="9" spans="2:9" ht="22.5" customHeight="1" x14ac:dyDescent="0.25">
      <c r="B9" s="5" t="s">
        <v>5</v>
      </c>
      <c r="C9" s="8">
        <v>1.2250000000000001</v>
      </c>
      <c r="E9" s="11" t="s">
        <v>21</v>
      </c>
      <c r="F9" s="18">
        <f>1/2*F8*((C8)^2)</f>
        <v>89.418492187500007</v>
      </c>
      <c r="I9" s="4"/>
    </row>
    <row r="10" spans="2:9" ht="22.5" customHeight="1" x14ac:dyDescent="0.25">
      <c r="B10" s="5" t="s">
        <v>2</v>
      </c>
      <c r="C10" s="7">
        <v>0.8</v>
      </c>
      <c r="E10" s="11" t="s">
        <v>14</v>
      </c>
      <c r="F10" s="14">
        <f>PRODUCT(C10:C12)</f>
        <v>0.34200000000000003</v>
      </c>
    </row>
    <row r="11" spans="2:9" ht="22.5" customHeight="1" x14ac:dyDescent="0.25">
      <c r="B11" s="5" t="s">
        <v>13</v>
      </c>
      <c r="C11" s="7">
        <v>0.45</v>
      </c>
      <c r="E11" s="11" t="s">
        <v>22</v>
      </c>
      <c r="F11" s="18">
        <f>F9*F10</f>
        <v>30.581124328125004</v>
      </c>
    </row>
    <row r="12" spans="2:9" ht="22.5" customHeight="1" x14ac:dyDescent="0.25">
      <c r="B12" s="5" t="s">
        <v>8</v>
      </c>
      <c r="C12" s="7">
        <v>0.95</v>
      </c>
      <c r="E12" s="11" t="s">
        <v>17</v>
      </c>
      <c r="F12" s="18">
        <f>F11*C13</f>
        <v>703.36585954687507</v>
      </c>
    </row>
    <row r="13" spans="2:9" ht="22.5" customHeight="1" x14ac:dyDescent="0.25">
      <c r="B13" s="5" t="s">
        <v>3</v>
      </c>
      <c r="C13" s="6">
        <v>23</v>
      </c>
      <c r="E13" s="2"/>
      <c r="F13" s="3"/>
    </row>
    <row r="14" spans="2:9" ht="22.5" customHeight="1" x14ac:dyDescent="0.25"/>
    <row r="15" spans="2:9" ht="22.5" customHeight="1" x14ac:dyDescent="0.25"/>
    <row r="16" spans="2:9" ht="22.5" customHeight="1" x14ac:dyDescent="0.25"/>
  </sheetData>
  <mergeCells count="3">
    <mergeCell ref="B2:F2"/>
    <mergeCell ref="B4:C4"/>
    <mergeCell ref="E4:F4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zoomScaleNormal="100" workbookViewId="0">
      <selection activeCell="E14" sqref="E14"/>
    </sheetView>
  </sheetViews>
  <sheetFormatPr defaultRowHeight="15" x14ac:dyDescent="0.25"/>
  <cols>
    <col min="1" max="1" width="1.5703125" style="1" customWidth="1"/>
    <col min="2" max="2" width="51.140625" style="1" bestFit="1" customWidth="1"/>
    <col min="3" max="3" width="11.42578125" style="1" customWidth="1"/>
    <col min="4" max="4" width="2.85546875" style="1" customWidth="1"/>
    <col min="5" max="5" width="42.7109375" style="1" bestFit="1" customWidth="1"/>
    <col min="6" max="6" width="11.42578125" style="1" customWidth="1"/>
    <col min="7" max="7" width="1.28515625" style="1" customWidth="1"/>
    <col min="8" max="16384" width="9.140625" style="1"/>
  </cols>
  <sheetData>
    <row r="1" spans="2:9" ht="5.25" customHeight="1" x14ac:dyDescent="0.25"/>
    <row r="2" spans="2:9" ht="37.5" customHeight="1" x14ac:dyDescent="0.25">
      <c r="B2" s="50" t="s">
        <v>126</v>
      </c>
      <c r="C2" s="51"/>
      <c r="D2" s="51"/>
      <c r="E2" s="51"/>
      <c r="F2" s="52"/>
    </row>
    <row r="3" spans="2:9" ht="7.5" customHeight="1" x14ac:dyDescent="0.25"/>
    <row r="4" spans="2:9" ht="22.5" customHeight="1" x14ac:dyDescent="0.3">
      <c r="B4" s="53" t="s">
        <v>11</v>
      </c>
      <c r="C4" s="54"/>
      <c r="E4" s="55" t="s">
        <v>12</v>
      </c>
      <c r="F4" s="56"/>
    </row>
    <row r="5" spans="2:9" ht="22.5" customHeight="1" x14ac:dyDescent="0.25">
      <c r="B5" s="9" t="s">
        <v>10</v>
      </c>
      <c r="C5" s="10" t="s">
        <v>9</v>
      </c>
      <c r="E5" s="16" t="s">
        <v>10</v>
      </c>
      <c r="F5" s="17" t="s">
        <v>9</v>
      </c>
    </row>
    <row r="6" spans="2:9" ht="22.5" customHeight="1" x14ac:dyDescent="0.25">
      <c r="B6" s="5" t="s">
        <v>0</v>
      </c>
      <c r="C6" s="6">
        <v>1.5</v>
      </c>
      <c r="E6" s="11" t="s">
        <v>4</v>
      </c>
      <c r="F6" s="47">
        <f>C6*C7</f>
        <v>1.7249999999999999</v>
      </c>
    </row>
    <row r="7" spans="2:9" ht="22.5" customHeight="1" x14ac:dyDescent="0.25">
      <c r="B7" s="5" t="s">
        <v>1</v>
      </c>
      <c r="C7" s="6">
        <v>1.1499999999999999</v>
      </c>
      <c r="E7" s="11" t="s">
        <v>19</v>
      </c>
      <c r="F7" s="15">
        <f>F6*C8</f>
        <v>6.0374999999999996</v>
      </c>
    </row>
    <row r="8" spans="2:9" ht="22.5" customHeight="1" x14ac:dyDescent="0.25">
      <c r="B8" s="5" t="s">
        <v>18</v>
      </c>
      <c r="C8" s="6">
        <v>3.5</v>
      </c>
      <c r="E8" s="11" t="s">
        <v>20</v>
      </c>
      <c r="F8" s="15">
        <f>F7*C9</f>
        <v>7.3959375000000005</v>
      </c>
    </row>
    <row r="9" spans="2:9" ht="22.5" customHeight="1" x14ac:dyDescent="0.25">
      <c r="B9" s="5" t="s">
        <v>5</v>
      </c>
      <c r="C9" s="8">
        <v>1.2250000000000001</v>
      </c>
      <c r="E9" s="11" t="s">
        <v>21</v>
      </c>
      <c r="F9" s="18">
        <f>1/2*F8*((C8)^2)</f>
        <v>45.3001171875</v>
      </c>
      <c r="I9" s="4"/>
    </row>
    <row r="10" spans="2:9" ht="22.5" customHeight="1" x14ac:dyDescent="0.25">
      <c r="B10" s="5" t="s">
        <v>2</v>
      </c>
      <c r="C10" s="7">
        <v>0.8</v>
      </c>
      <c r="E10" s="11" t="s">
        <v>14</v>
      </c>
      <c r="F10" s="14">
        <f>PRODUCT(C10:C12)</f>
        <v>0.34200000000000003</v>
      </c>
    </row>
    <row r="11" spans="2:9" ht="22.5" customHeight="1" x14ac:dyDescent="0.25">
      <c r="B11" s="5" t="s">
        <v>13</v>
      </c>
      <c r="C11" s="7">
        <v>0.45</v>
      </c>
      <c r="E11" s="11" t="s">
        <v>22</v>
      </c>
      <c r="F11" s="18">
        <f>F9*F10</f>
        <v>15.492640078125001</v>
      </c>
    </row>
    <row r="12" spans="2:9" ht="22.5" customHeight="1" x14ac:dyDescent="0.25">
      <c r="B12" s="5" t="s">
        <v>8</v>
      </c>
      <c r="C12" s="7">
        <v>0.95</v>
      </c>
      <c r="E12" s="11" t="s">
        <v>17</v>
      </c>
      <c r="F12" s="18">
        <f>F11*C13</f>
        <v>356.33072179687503</v>
      </c>
    </row>
    <row r="13" spans="2:9" ht="22.5" customHeight="1" x14ac:dyDescent="0.25">
      <c r="B13" s="5" t="s">
        <v>3</v>
      </c>
      <c r="C13" s="6">
        <v>23</v>
      </c>
      <c r="E13" s="2"/>
      <c r="F13" s="3"/>
    </row>
    <row r="14" spans="2:9" ht="22.5" customHeight="1" x14ac:dyDescent="0.25"/>
    <row r="15" spans="2:9" ht="22.5" customHeight="1" x14ac:dyDescent="0.25"/>
    <row r="16" spans="2:9" ht="22.5" customHeight="1" x14ac:dyDescent="0.25"/>
  </sheetData>
  <mergeCells count="3">
    <mergeCell ref="B2:F2"/>
    <mergeCell ref="B4:C4"/>
    <mergeCell ref="E4:F4"/>
  </mergeCells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workbookViewId="0">
      <selection activeCell="E15" sqref="E15"/>
    </sheetView>
  </sheetViews>
  <sheetFormatPr defaultRowHeight="15" x14ac:dyDescent="0.25"/>
  <cols>
    <col min="1" max="1" width="1.5703125" style="1" customWidth="1"/>
    <col min="2" max="2" width="51.140625" style="1" bestFit="1" customWidth="1"/>
    <col min="3" max="3" width="11.42578125" style="1" customWidth="1"/>
    <col min="4" max="4" width="2.85546875" style="1" customWidth="1"/>
    <col min="5" max="5" width="42.7109375" style="1" bestFit="1" customWidth="1"/>
    <col min="6" max="6" width="11.42578125" style="1" customWidth="1"/>
    <col min="7" max="7" width="1.28515625" style="1" customWidth="1"/>
    <col min="8" max="16384" width="9.140625" style="1"/>
  </cols>
  <sheetData>
    <row r="1" spans="2:9" ht="5.25" customHeight="1" x14ac:dyDescent="0.25"/>
    <row r="2" spans="2:9" ht="37.5" customHeight="1" x14ac:dyDescent="0.25">
      <c r="B2" s="50" t="s">
        <v>127</v>
      </c>
      <c r="C2" s="51"/>
      <c r="D2" s="51"/>
      <c r="E2" s="51"/>
      <c r="F2" s="52"/>
    </row>
    <row r="3" spans="2:9" ht="7.5" customHeight="1" x14ac:dyDescent="0.25"/>
    <row r="4" spans="2:9" ht="22.5" customHeight="1" x14ac:dyDescent="0.3">
      <c r="B4" s="53" t="s">
        <v>11</v>
      </c>
      <c r="C4" s="54"/>
      <c r="E4" s="55" t="s">
        <v>12</v>
      </c>
      <c r="F4" s="56"/>
    </row>
    <row r="5" spans="2:9" ht="22.5" customHeight="1" x14ac:dyDescent="0.25">
      <c r="B5" s="9" t="s">
        <v>10</v>
      </c>
      <c r="C5" s="10" t="s">
        <v>9</v>
      </c>
      <c r="E5" s="16" t="s">
        <v>10</v>
      </c>
      <c r="F5" s="17" t="s">
        <v>9</v>
      </c>
    </row>
    <row r="6" spans="2:9" ht="22.5" customHeight="1" x14ac:dyDescent="0.25">
      <c r="B6" s="5" t="s">
        <v>0</v>
      </c>
      <c r="C6" s="6">
        <v>1.5</v>
      </c>
      <c r="E6" s="11" t="s">
        <v>4</v>
      </c>
      <c r="F6" s="15">
        <f>C6*C7</f>
        <v>1.35</v>
      </c>
    </row>
    <row r="7" spans="2:9" ht="22.5" customHeight="1" x14ac:dyDescent="0.25">
      <c r="B7" s="5" t="s">
        <v>1</v>
      </c>
      <c r="C7" s="6">
        <v>0.9</v>
      </c>
      <c r="E7" s="11" t="s">
        <v>19</v>
      </c>
      <c r="F7" s="15">
        <f>F6*C8</f>
        <v>4.7250000000000005</v>
      </c>
    </row>
    <row r="8" spans="2:9" ht="22.5" customHeight="1" x14ac:dyDescent="0.25">
      <c r="B8" s="5" t="s">
        <v>18</v>
      </c>
      <c r="C8" s="6">
        <v>3.5</v>
      </c>
      <c r="E8" s="11" t="s">
        <v>20</v>
      </c>
      <c r="F8" s="15">
        <f>F7*C9</f>
        <v>5.7881250000000009</v>
      </c>
    </row>
    <row r="9" spans="2:9" ht="22.5" customHeight="1" x14ac:dyDescent="0.25">
      <c r="B9" s="5" t="s">
        <v>5</v>
      </c>
      <c r="C9" s="8">
        <v>1.2250000000000001</v>
      </c>
      <c r="E9" s="11" t="s">
        <v>21</v>
      </c>
      <c r="F9" s="18">
        <f>1/2*F8*((C8)^2)</f>
        <v>35.452265625000003</v>
      </c>
      <c r="I9" s="4"/>
    </row>
    <row r="10" spans="2:9" ht="22.5" customHeight="1" x14ac:dyDescent="0.25">
      <c r="B10" s="5" t="s">
        <v>2</v>
      </c>
      <c r="C10" s="7">
        <v>0.8</v>
      </c>
      <c r="E10" s="11" t="s">
        <v>14</v>
      </c>
      <c r="F10" s="14">
        <f>PRODUCT(C10:C12)</f>
        <v>0.22799999999999998</v>
      </c>
    </row>
    <row r="11" spans="2:9" ht="22.5" customHeight="1" x14ac:dyDescent="0.25">
      <c r="B11" s="5" t="s">
        <v>13</v>
      </c>
      <c r="C11" s="7">
        <v>0.3</v>
      </c>
      <c r="E11" s="11" t="s">
        <v>22</v>
      </c>
      <c r="F11" s="18">
        <f>F9*F10</f>
        <v>8.0831165625000008</v>
      </c>
    </row>
    <row r="12" spans="2:9" ht="22.5" customHeight="1" x14ac:dyDescent="0.25">
      <c r="B12" s="5" t="s">
        <v>8</v>
      </c>
      <c r="C12" s="7">
        <v>0.95</v>
      </c>
      <c r="E12" s="11" t="s">
        <v>17</v>
      </c>
      <c r="F12" s="18">
        <f>F11*C13</f>
        <v>185.91168093750002</v>
      </c>
    </row>
    <row r="13" spans="2:9" ht="22.5" customHeight="1" x14ac:dyDescent="0.25">
      <c r="B13" s="5" t="s">
        <v>3</v>
      </c>
      <c r="C13" s="6">
        <v>23</v>
      </c>
      <c r="E13" s="2"/>
      <c r="F13" s="3"/>
    </row>
    <row r="14" spans="2:9" ht="22.5" customHeight="1" x14ac:dyDescent="0.25"/>
    <row r="15" spans="2:9" ht="22.5" customHeight="1" x14ac:dyDescent="0.25"/>
    <row r="16" spans="2:9" ht="22.5" customHeight="1" x14ac:dyDescent="0.25"/>
  </sheetData>
  <mergeCells count="3">
    <mergeCell ref="B2:F2"/>
    <mergeCell ref="B4:C4"/>
    <mergeCell ref="E4:F4"/>
  </mergeCells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workbookViewId="0">
      <selection activeCell="E14" sqref="E14"/>
    </sheetView>
  </sheetViews>
  <sheetFormatPr defaultRowHeight="15" x14ac:dyDescent="0.25"/>
  <cols>
    <col min="1" max="1" width="1.5703125" style="1" customWidth="1"/>
    <col min="2" max="2" width="51.140625" style="1" bestFit="1" customWidth="1"/>
    <col min="3" max="3" width="11.42578125" style="1" customWidth="1"/>
    <col min="4" max="4" width="2.85546875" style="1" customWidth="1"/>
    <col min="5" max="5" width="42.7109375" style="1" bestFit="1" customWidth="1"/>
    <col min="6" max="6" width="11.42578125" style="1" customWidth="1"/>
    <col min="7" max="7" width="1.28515625" style="1" customWidth="1"/>
    <col min="8" max="16384" width="9.140625" style="1"/>
  </cols>
  <sheetData>
    <row r="1" spans="2:9" ht="5.25" customHeight="1" x14ac:dyDescent="0.25"/>
    <row r="2" spans="2:9" ht="37.5" customHeight="1" x14ac:dyDescent="0.25">
      <c r="B2" s="50" t="s">
        <v>108</v>
      </c>
      <c r="C2" s="51"/>
      <c r="D2" s="51"/>
      <c r="E2" s="51"/>
      <c r="F2" s="52"/>
    </row>
    <row r="3" spans="2:9" ht="7.5" customHeight="1" x14ac:dyDescent="0.25"/>
    <row r="4" spans="2:9" ht="22.5" customHeight="1" x14ac:dyDescent="0.3">
      <c r="B4" s="53" t="s">
        <v>11</v>
      </c>
      <c r="C4" s="54"/>
      <c r="E4" s="55" t="s">
        <v>12</v>
      </c>
      <c r="F4" s="56"/>
    </row>
    <row r="5" spans="2:9" ht="22.5" customHeight="1" x14ac:dyDescent="0.25">
      <c r="B5" s="9" t="s">
        <v>10</v>
      </c>
      <c r="C5" s="10" t="s">
        <v>9</v>
      </c>
      <c r="E5" s="16" t="s">
        <v>10</v>
      </c>
      <c r="F5" s="17" t="s">
        <v>9</v>
      </c>
    </row>
    <row r="6" spans="2:9" ht="22.5" customHeight="1" x14ac:dyDescent="0.25">
      <c r="B6" s="5" t="s">
        <v>128</v>
      </c>
      <c r="C6" s="6">
        <v>0.57999999999999996</v>
      </c>
      <c r="E6" s="11" t="s">
        <v>4</v>
      </c>
      <c r="F6" s="47">
        <f>(PI()*(C6/2)^2)*C7</f>
        <v>0.52841588433380315</v>
      </c>
    </row>
    <row r="7" spans="2:9" ht="22.5" customHeight="1" x14ac:dyDescent="0.25">
      <c r="B7" s="5" t="s">
        <v>109</v>
      </c>
      <c r="C7" s="6">
        <v>2</v>
      </c>
      <c r="E7" s="11" t="s">
        <v>19</v>
      </c>
      <c r="F7" s="15">
        <f>F6*C8</f>
        <v>1.8494555951683109</v>
      </c>
    </row>
    <row r="8" spans="2:9" ht="22.5" customHeight="1" x14ac:dyDescent="0.25">
      <c r="B8" s="5" t="s">
        <v>18</v>
      </c>
      <c r="C8" s="6">
        <v>3.5</v>
      </c>
      <c r="E8" s="11" t="s">
        <v>20</v>
      </c>
      <c r="F8" s="15">
        <f>F7*C9</f>
        <v>2.2655831040811809</v>
      </c>
    </row>
    <row r="9" spans="2:9" ht="22.5" customHeight="1" x14ac:dyDescent="0.25">
      <c r="B9" s="5" t="s">
        <v>5</v>
      </c>
      <c r="C9" s="8">
        <v>1.2250000000000001</v>
      </c>
      <c r="E9" s="11" t="s">
        <v>21</v>
      </c>
      <c r="F9" s="18">
        <f>1/2*F8*((C8)^2)</f>
        <v>13.876696512497233</v>
      </c>
      <c r="I9" s="4"/>
    </row>
    <row r="10" spans="2:9" ht="22.5" customHeight="1" x14ac:dyDescent="0.25">
      <c r="B10" s="5" t="s">
        <v>13</v>
      </c>
      <c r="C10" s="7">
        <v>0.45</v>
      </c>
      <c r="E10" s="11" t="s">
        <v>14</v>
      </c>
      <c r="F10" s="14">
        <f>PRODUCT(C10:C11)</f>
        <v>0.42749999999999999</v>
      </c>
    </row>
    <row r="11" spans="2:9" ht="22.5" customHeight="1" x14ac:dyDescent="0.25">
      <c r="B11" s="5" t="s">
        <v>8</v>
      </c>
      <c r="C11" s="7">
        <v>0.95</v>
      </c>
      <c r="E11" s="11" t="s">
        <v>22</v>
      </c>
      <c r="F11" s="18">
        <f>F9*F10</f>
        <v>5.9322877590925671</v>
      </c>
    </row>
    <row r="12" spans="2:9" ht="22.5" customHeight="1" x14ac:dyDescent="0.25">
      <c r="B12" s="5" t="s">
        <v>3</v>
      </c>
      <c r="C12" s="6">
        <v>23</v>
      </c>
      <c r="E12" s="11" t="s">
        <v>17</v>
      </c>
      <c r="F12" s="18">
        <f>F11*C12</f>
        <v>136.44261845912905</v>
      </c>
    </row>
    <row r="13" spans="2:9" ht="22.5" customHeight="1" x14ac:dyDescent="0.25">
      <c r="E13" s="2"/>
      <c r="F13" s="3"/>
    </row>
    <row r="14" spans="2:9" ht="22.5" customHeight="1" x14ac:dyDescent="0.25"/>
    <row r="15" spans="2:9" ht="22.5" customHeight="1" x14ac:dyDescent="0.25"/>
    <row r="16" spans="2:9" ht="22.5" customHeight="1" x14ac:dyDescent="0.25"/>
  </sheetData>
  <mergeCells count="3">
    <mergeCell ref="B2:F2"/>
    <mergeCell ref="B4:C4"/>
    <mergeCell ref="E4:F4"/>
  </mergeCells>
  <pageMargins left="0.7" right="0.7" top="0.75" bottom="0.75" header="0.3" footer="0.3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Y13"/>
  <sheetViews>
    <sheetView tabSelected="1" workbookViewId="0">
      <selection activeCell="B17" sqref="B17"/>
    </sheetView>
  </sheetViews>
  <sheetFormatPr defaultRowHeight="15" x14ac:dyDescent="0.25"/>
  <cols>
    <col min="1" max="1" width="9.42578125" style="37" bestFit="1" customWidth="1"/>
    <col min="2" max="2" width="15.140625" style="37" bestFit="1" customWidth="1"/>
    <col min="3" max="3" width="15.7109375" style="37" bestFit="1" customWidth="1"/>
    <col min="4" max="4" width="28.42578125" style="37" bestFit="1" customWidth="1"/>
    <col min="5" max="21" width="6.85546875" style="37" customWidth="1"/>
    <col min="22" max="39" width="5.85546875" style="37" customWidth="1"/>
    <col min="40" max="60" width="5.7109375" style="37" customWidth="1"/>
    <col min="61" max="77" width="6.140625" style="37" customWidth="1"/>
    <col min="78" max="16384" width="9.140625" style="37"/>
  </cols>
  <sheetData>
    <row r="2" spans="1:77" x14ac:dyDescent="0.25">
      <c r="A2" s="37" t="s">
        <v>124</v>
      </c>
      <c r="B2" s="37" t="s">
        <v>132</v>
      </c>
      <c r="C2" s="37" t="s">
        <v>125</v>
      </c>
      <c r="D2" s="38" t="s">
        <v>112</v>
      </c>
      <c r="E2" s="39" t="s">
        <v>24</v>
      </c>
      <c r="F2" s="39" t="s">
        <v>25</v>
      </c>
      <c r="G2" s="39" t="s">
        <v>26</v>
      </c>
      <c r="H2" s="39" t="s">
        <v>27</v>
      </c>
      <c r="I2" s="39" t="s">
        <v>28</v>
      </c>
      <c r="J2" s="39" t="s">
        <v>29</v>
      </c>
      <c r="K2" s="39" t="s">
        <v>30</v>
      </c>
      <c r="L2" s="39" t="s">
        <v>31</v>
      </c>
      <c r="M2" s="39" t="s">
        <v>32</v>
      </c>
      <c r="N2" s="39" t="s">
        <v>33</v>
      </c>
      <c r="O2" s="39" t="s">
        <v>34</v>
      </c>
      <c r="P2" s="39" t="s">
        <v>35</v>
      </c>
      <c r="Q2" s="39" t="s">
        <v>36</v>
      </c>
      <c r="R2" s="39" t="s">
        <v>37</v>
      </c>
      <c r="S2" s="39" t="s">
        <v>38</v>
      </c>
      <c r="T2" s="39" t="s">
        <v>39</v>
      </c>
      <c r="U2" s="39" t="s">
        <v>40</v>
      </c>
      <c r="V2" s="39" t="s">
        <v>41</v>
      </c>
      <c r="W2" s="39" t="s">
        <v>42</v>
      </c>
      <c r="X2" s="39" t="s">
        <v>43</v>
      </c>
      <c r="Y2" s="39" t="s">
        <v>44</v>
      </c>
      <c r="Z2" s="39" t="s">
        <v>45</v>
      </c>
      <c r="AA2" s="39" t="s">
        <v>46</v>
      </c>
      <c r="AB2" s="39" t="s">
        <v>47</v>
      </c>
      <c r="AC2" s="39" t="s">
        <v>48</v>
      </c>
      <c r="AD2" s="39" t="s">
        <v>49</v>
      </c>
      <c r="AE2" s="39" t="s">
        <v>50</v>
      </c>
      <c r="AF2" s="39" t="s">
        <v>51</v>
      </c>
      <c r="AG2" s="39" t="s">
        <v>52</v>
      </c>
      <c r="AH2" s="39" t="s">
        <v>53</v>
      </c>
      <c r="AI2" s="39" t="s">
        <v>54</v>
      </c>
      <c r="AJ2" s="39" t="s">
        <v>55</v>
      </c>
      <c r="AK2" s="39" t="s">
        <v>56</v>
      </c>
      <c r="AL2" s="39" t="s">
        <v>57</v>
      </c>
      <c r="AM2" s="39" t="s">
        <v>58</v>
      </c>
      <c r="AN2" s="39" t="s">
        <v>59</v>
      </c>
      <c r="AO2" s="39" t="s">
        <v>60</v>
      </c>
      <c r="AP2" s="39" t="s">
        <v>61</v>
      </c>
      <c r="AQ2" s="39" t="s">
        <v>62</v>
      </c>
      <c r="AR2" s="39" t="s">
        <v>63</v>
      </c>
      <c r="AS2" s="39" t="s">
        <v>64</v>
      </c>
      <c r="AT2" s="39" t="s">
        <v>65</v>
      </c>
      <c r="AU2" s="39" t="s">
        <v>66</v>
      </c>
      <c r="AV2" s="39" t="s">
        <v>67</v>
      </c>
      <c r="AW2" s="39" t="s">
        <v>68</v>
      </c>
      <c r="AX2" s="39" t="s">
        <v>69</v>
      </c>
      <c r="AY2" s="39" t="s">
        <v>70</v>
      </c>
      <c r="AZ2" s="39" t="s">
        <v>71</v>
      </c>
      <c r="BA2" s="39" t="s">
        <v>72</v>
      </c>
      <c r="BB2" s="39" t="s">
        <v>73</v>
      </c>
      <c r="BC2" s="39" t="s">
        <v>74</v>
      </c>
      <c r="BD2" s="39" t="s">
        <v>75</v>
      </c>
      <c r="BE2" s="39" t="s">
        <v>76</v>
      </c>
      <c r="BF2" s="39" t="s">
        <v>77</v>
      </c>
      <c r="BG2" s="39" t="s">
        <v>78</v>
      </c>
      <c r="BH2" s="39" t="s">
        <v>79</v>
      </c>
      <c r="BI2" s="39" t="s">
        <v>80</v>
      </c>
      <c r="BJ2" s="39" t="s">
        <v>81</v>
      </c>
      <c r="BK2" s="39" t="s">
        <v>82</v>
      </c>
      <c r="BL2" s="39" t="s">
        <v>83</v>
      </c>
      <c r="BM2" s="39" t="s">
        <v>84</v>
      </c>
      <c r="BN2" s="39" t="s">
        <v>85</v>
      </c>
      <c r="BO2" s="39" t="s">
        <v>86</v>
      </c>
      <c r="BP2" s="39" t="s">
        <v>87</v>
      </c>
      <c r="BQ2" s="39" t="s">
        <v>88</v>
      </c>
      <c r="BR2" s="39" t="s">
        <v>89</v>
      </c>
      <c r="BS2" s="39" t="s">
        <v>90</v>
      </c>
      <c r="BT2" s="39" t="s">
        <v>91</v>
      </c>
      <c r="BU2" s="39" t="s">
        <v>92</v>
      </c>
      <c r="BV2" s="39" t="s">
        <v>93</v>
      </c>
      <c r="BW2" s="39" t="s">
        <v>94</v>
      </c>
      <c r="BX2" s="39" t="s">
        <v>95</v>
      </c>
      <c r="BY2" s="40" t="s">
        <v>96</v>
      </c>
    </row>
    <row r="3" spans="1:77" s="41" customFormat="1" x14ac:dyDescent="0.25">
      <c r="A3" s="45">
        <v>0.218</v>
      </c>
      <c r="B3" s="45">
        <v>0.75</v>
      </c>
      <c r="C3" s="46">
        <v>0.83340000000000003</v>
      </c>
      <c r="D3" s="42" t="s">
        <v>111</v>
      </c>
      <c r="E3" s="43">
        <v>2340</v>
      </c>
      <c r="F3" s="43">
        <v>2350</v>
      </c>
      <c r="G3" s="43">
        <v>2360</v>
      </c>
      <c r="H3" s="43">
        <v>2390</v>
      </c>
      <c r="I3" s="43">
        <v>2430</v>
      </c>
      <c r="J3" s="43">
        <v>2470</v>
      </c>
      <c r="K3" s="43">
        <v>2530</v>
      </c>
      <c r="L3" s="43">
        <v>2600</v>
      </c>
      <c r="M3" s="43">
        <v>2680</v>
      </c>
      <c r="N3" s="43">
        <v>2770</v>
      </c>
      <c r="O3" s="43">
        <v>2870</v>
      </c>
      <c r="P3" s="43">
        <v>2970</v>
      </c>
      <c r="Q3" s="43">
        <v>3070</v>
      </c>
      <c r="R3" s="43">
        <v>3180</v>
      </c>
      <c r="S3" s="43">
        <v>3280</v>
      </c>
      <c r="T3" s="43">
        <v>3390</v>
      </c>
      <c r="U3" s="43">
        <v>3490</v>
      </c>
      <c r="V3" s="43">
        <v>3590</v>
      </c>
      <c r="W3" s="43">
        <v>3680</v>
      </c>
      <c r="X3" s="43">
        <v>3780</v>
      </c>
      <c r="Y3" s="43">
        <v>3870</v>
      </c>
      <c r="Z3" s="43">
        <v>3950</v>
      </c>
      <c r="AA3" s="43">
        <v>4040</v>
      </c>
      <c r="AB3" s="43">
        <v>4120</v>
      </c>
      <c r="AC3" s="43">
        <v>4190</v>
      </c>
      <c r="AD3" s="43">
        <v>4260</v>
      </c>
      <c r="AE3" s="43">
        <v>4330</v>
      </c>
      <c r="AF3" s="43">
        <v>4390</v>
      </c>
      <c r="AG3" s="43">
        <v>4440</v>
      </c>
      <c r="AH3" s="43">
        <v>4490</v>
      </c>
      <c r="AI3" s="43">
        <v>4530</v>
      </c>
      <c r="AJ3" s="43">
        <v>4570</v>
      </c>
      <c r="AK3" s="43">
        <v>4600</v>
      </c>
      <c r="AL3" s="43">
        <v>4620</v>
      </c>
      <c r="AM3" s="43">
        <v>4640</v>
      </c>
      <c r="AN3" s="43">
        <v>4650</v>
      </c>
      <c r="AO3" s="43">
        <v>4650</v>
      </c>
      <c r="AP3" s="43">
        <v>4650</v>
      </c>
      <c r="AQ3" s="43">
        <v>4640</v>
      </c>
      <c r="AR3" s="43">
        <v>4620</v>
      </c>
      <c r="AS3" s="43">
        <v>4590</v>
      </c>
      <c r="AT3" s="43">
        <v>4560</v>
      </c>
      <c r="AU3" s="43">
        <v>4520</v>
      </c>
      <c r="AV3" s="43">
        <v>4480</v>
      </c>
      <c r="AW3" s="43">
        <v>4430</v>
      </c>
      <c r="AX3" s="43">
        <v>4370</v>
      </c>
      <c r="AY3" s="43">
        <v>4310</v>
      </c>
      <c r="AZ3" s="43">
        <v>4240</v>
      </c>
      <c r="BA3" s="43">
        <v>4170</v>
      </c>
      <c r="BB3" s="43">
        <v>4100</v>
      </c>
      <c r="BC3" s="43">
        <v>4019.9999999999995</v>
      </c>
      <c r="BD3" s="43">
        <v>3930</v>
      </c>
      <c r="BE3" s="43">
        <v>3850</v>
      </c>
      <c r="BF3" s="43">
        <v>3760</v>
      </c>
      <c r="BG3" s="43">
        <v>3660</v>
      </c>
      <c r="BH3" s="43">
        <v>3570</v>
      </c>
      <c r="BI3" s="43">
        <v>3470</v>
      </c>
      <c r="BJ3" s="43">
        <v>3370</v>
      </c>
      <c r="BK3" s="43">
        <v>3260</v>
      </c>
      <c r="BL3" s="43">
        <v>3160</v>
      </c>
      <c r="BM3" s="43">
        <v>3060</v>
      </c>
      <c r="BN3" s="43">
        <v>2950</v>
      </c>
      <c r="BO3" s="43">
        <v>2850</v>
      </c>
      <c r="BP3" s="43">
        <v>2760</v>
      </c>
      <c r="BQ3" s="43">
        <v>2670</v>
      </c>
      <c r="BR3" s="43">
        <v>2580</v>
      </c>
      <c r="BS3" s="43">
        <v>2520</v>
      </c>
      <c r="BT3" s="43">
        <v>2460</v>
      </c>
      <c r="BU3" s="43">
        <v>2420</v>
      </c>
      <c r="BV3" s="43">
        <v>2380</v>
      </c>
      <c r="BW3" s="43">
        <v>2360</v>
      </c>
      <c r="BX3" s="43">
        <v>2350</v>
      </c>
      <c r="BY3" s="44">
        <v>2340</v>
      </c>
    </row>
    <row r="4" spans="1:77" s="41" customFormat="1" x14ac:dyDescent="0.25">
      <c r="A4" s="45">
        <v>0.1</v>
      </c>
      <c r="B4" s="45">
        <v>0.75</v>
      </c>
      <c r="C4" s="46">
        <f>0.25*1.5</f>
        <v>0.375</v>
      </c>
      <c r="D4" s="42" t="s">
        <v>131</v>
      </c>
      <c r="E4" s="43">
        <v>2340</v>
      </c>
      <c r="F4" s="43">
        <v>2350</v>
      </c>
      <c r="G4" s="43">
        <v>2360</v>
      </c>
      <c r="H4" s="43">
        <v>2390</v>
      </c>
      <c r="I4" s="43">
        <v>2430</v>
      </c>
      <c r="J4" s="43">
        <v>2470</v>
      </c>
      <c r="K4" s="43">
        <v>2530</v>
      </c>
      <c r="L4" s="43">
        <v>2600</v>
      </c>
      <c r="M4" s="43">
        <v>2680</v>
      </c>
      <c r="N4" s="43">
        <v>2770</v>
      </c>
      <c r="O4" s="43">
        <v>2870</v>
      </c>
      <c r="P4" s="43">
        <v>2970</v>
      </c>
      <c r="Q4" s="43">
        <v>3070</v>
      </c>
      <c r="R4" s="43">
        <v>3180</v>
      </c>
      <c r="S4" s="43">
        <v>3280</v>
      </c>
      <c r="T4" s="43">
        <v>3390</v>
      </c>
      <c r="U4" s="43">
        <v>3490</v>
      </c>
      <c r="V4" s="43">
        <v>3590</v>
      </c>
      <c r="W4" s="43">
        <v>3680</v>
      </c>
      <c r="X4" s="43">
        <v>3780</v>
      </c>
      <c r="Y4" s="43">
        <v>3870</v>
      </c>
      <c r="Z4" s="43">
        <v>3950</v>
      </c>
      <c r="AA4" s="43">
        <v>4040</v>
      </c>
      <c r="AB4" s="43">
        <v>4120</v>
      </c>
      <c r="AC4" s="43">
        <v>4190</v>
      </c>
      <c r="AD4" s="43">
        <v>4260</v>
      </c>
      <c r="AE4" s="43">
        <v>4330</v>
      </c>
      <c r="AF4" s="43">
        <v>4390</v>
      </c>
      <c r="AG4" s="43">
        <v>4440</v>
      </c>
      <c r="AH4" s="43">
        <v>4490</v>
      </c>
      <c r="AI4" s="43">
        <v>4530</v>
      </c>
      <c r="AJ4" s="43">
        <v>4570</v>
      </c>
      <c r="AK4" s="43">
        <v>4600</v>
      </c>
      <c r="AL4" s="43">
        <v>4620</v>
      </c>
      <c r="AM4" s="43">
        <v>4640</v>
      </c>
      <c r="AN4" s="43">
        <v>4650</v>
      </c>
      <c r="AO4" s="43">
        <v>4650</v>
      </c>
      <c r="AP4" s="43">
        <v>4650</v>
      </c>
      <c r="AQ4" s="43">
        <v>4640</v>
      </c>
      <c r="AR4" s="43">
        <v>4620</v>
      </c>
      <c r="AS4" s="43">
        <v>4590</v>
      </c>
      <c r="AT4" s="43">
        <v>4560</v>
      </c>
      <c r="AU4" s="43">
        <v>4520</v>
      </c>
      <c r="AV4" s="43">
        <v>4480</v>
      </c>
      <c r="AW4" s="43">
        <v>4430</v>
      </c>
      <c r="AX4" s="43">
        <v>4370</v>
      </c>
      <c r="AY4" s="43">
        <v>4310</v>
      </c>
      <c r="AZ4" s="43">
        <v>4240</v>
      </c>
      <c r="BA4" s="43">
        <v>4170</v>
      </c>
      <c r="BB4" s="43">
        <v>4100</v>
      </c>
      <c r="BC4" s="43">
        <v>4019.9999999999995</v>
      </c>
      <c r="BD4" s="43">
        <v>3930</v>
      </c>
      <c r="BE4" s="43">
        <v>3850</v>
      </c>
      <c r="BF4" s="43">
        <v>3760</v>
      </c>
      <c r="BG4" s="43">
        <v>3660</v>
      </c>
      <c r="BH4" s="43">
        <v>3570</v>
      </c>
      <c r="BI4" s="43">
        <v>3470</v>
      </c>
      <c r="BJ4" s="43">
        <v>3370</v>
      </c>
      <c r="BK4" s="43">
        <v>3260</v>
      </c>
      <c r="BL4" s="43">
        <v>3160</v>
      </c>
      <c r="BM4" s="43">
        <v>3060</v>
      </c>
      <c r="BN4" s="43">
        <v>2950</v>
      </c>
      <c r="BO4" s="43">
        <v>2850</v>
      </c>
      <c r="BP4" s="43">
        <v>2760</v>
      </c>
      <c r="BQ4" s="43">
        <v>2670</v>
      </c>
      <c r="BR4" s="43">
        <v>2580</v>
      </c>
      <c r="BS4" s="43">
        <v>2520</v>
      </c>
      <c r="BT4" s="43">
        <v>2460</v>
      </c>
      <c r="BU4" s="43">
        <v>2420</v>
      </c>
      <c r="BV4" s="43">
        <v>2380</v>
      </c>
      <c r="BW4" s="43">
        <v>2360</v>
      </c>
      <c r="BX4" s="43">
        <v>2350</v>
      </c>
      <c r="BY4" s="44">
        <v>2340</v>
      </c>
    </row>
    <row r="5" spans="1:77" x14ac:dyDescent="0.25">
      <c r="A5" s="45">
        <v>0.218</v>
      </c>
      <c r="B5" s="45">
        <v>0.75</v>
      </c>
      <c r="C5" s="46">
        <v>0.78</v>
      </c>
      <c r="D5" s="42" t="s">
        <v>117</v>
      </c>
      <c r="E5" s="37">
        <v>1610</v>
      </c>
      <c r="F5" s="37">
        <v>1620</v>
      </c>
      <c r="G5" s="37">
        <v>1640</v>
      </c>
      <c r="H5" s="37">
        <v>1680</v>
      </c>
      <c r="I5" s="37">
        <v>1740</v>
      </c>
      <c r="J5" s="37">
        <v>1810</v>
      </c>
      <c r="K5" s="37">
        <v>1900</v>
      </c>
      <c r="L5" s="37">
        <v>2000</v>
      </c>
      <c r="M5" s="37">
        <v>2120</v>
      </c>
      <c r="N5" s="37">
        <v>2240</v>
      </c>
      <c r="O5" s="37">
        <v>2360</v>
      </c>
      <c r="P5" s="37">
        <v>2490</v>
      </c>
      <c r="Q5" s="37">
        <v>2620</v>
      </c>
      <c r="R5" s="37">
        <v>2750</v>
      </c>
      <c r="S5" s="37">
        <v>2880</v>
      </c>
      <c r="T5" s="37">
        <v>3000</v>
      </c>
      <c r="U5" s="37">
        <v>3120</v>
      </c>
      <c r="V5" s="37">
        <v>3240</v>
      </c>
      <c r="W5" s="37">
        <v>3360</v>
      </c>
      <c r="X5" s="37">
        <v>3470</v>
      </c>
      <c r="Y5" s="37">
        <v>3580</v>
      </c>
      <c r="Z5" s="37">
        <v>3680</v>
      </c>
      <c r="AA5" s="37">
        <v>3780</v>
      </c>
      <c r="AB5" s="37">
        <v>3870</v>
      </c>
      <c r="AC5" s="37">
        <v>3950</v>
      </c>
      <c r="AD5" s="37">
        <v>4030</v>
      </c>
      <c r="AE5" s="37">
        <v>4110</v>
      </c>
      <c r="AF5" s="37">
        <v>4180</v>
      </c>
      <c r="AG5" s="37">
        <v>4240</v>
      </c>
      <c r="AH5" s="37">
        <v>4300</v>
      </c>
      <c r="AI5" s="37">
        <v>4350</v>
      </c>
      <c r="AJ5" s="37">
        <v>4390</v>
      </c>
      <c r="AK5" s="37">
        <v>4420</v>
      </c>
      <c r="AL5" s="37">
        <v>4450</v>
      </c>
      <c r="AM5" s="37">
        <v>4460</v>
      </c>
      <c r="AN5" s="37">
        <v>4470</v>
      </c>
      <c r="AO5" s="37">
        <v>4470</v>
      </c>
      <c r="AP5" s="37">
        <v>4470</v>
      </c>
      <c r="AQ5" s="37">
        <v>4460</v>
      </c>
      <c r="AR5" s="37">
        <v>4430</v>
      </c>
      <c r="AS5" s="37">
        <v>4410</v>
      </c>
      <c r="AT5" s="37">
        <v>4370</v>
      </c>
      <c r="AU5" s="37">
        <v>4330</v>
      </c>
      <c r="AV5" s="37">
        <v>4270</v>
      </c>
      <c r="AW5" s="37">
        <v>4220</v>
      </c>
      <c r="AX5" s="37">
        <v>4150</v>
      </c>
      <c r="AY5" s="37">
        <v>4080</v>
      </c>
      <c r="AZ5" s="37">
        <v>4000</v>
      </c>
      <c r="BA5" s="37">
        <v>3920</v>
      </c>
      <c r="BB5" s="37">
        <v>3830</v>
      </c>
      <c r="BC5" s="37">
        <v>3740</v>
      </c>
      <c r="BD5" s="37">
        <v>3640</v>
      </c>
      <c r="BE5" s="37">
        <v>3540</v>
      </c>
      <c r="BF5" s="37">
        <v>3440</v>
      </c>
      <c r="BG5" s="37">
        <v>3330</v>
      </c>
      <c r="BH5" s="37">
        <v>3210</v>
      </c>
      <c r="BI5" s="37">
        <v>3090</v>
      </c>
      <c r="BJ5" s="37">
        <v>2970</v>
      </c>
      <c r="BK5" s="37">
        <v>2850</v>
      </c>
      <c r="BL5" s="37">
        <v>2720</v>
      </c>
      <c r="BM5" s="37">
        <v>2590</v>
      </c>
      <c r="BN5" s="37">
        <v>2470</v>
      </c>
      <c r="BO5" s="37">
        <v>2340</v>
      </c>
      <c r="BP5" s="37">
        <v>2220</v>
      </c>
      <c r="BQ5" s="37">
        <v>2100</v>
      </c>
      <c r="BR5" s="37">
        <v>1990</v>
      </c>
      <c r="BS5" s="37">
        <v>1880</v>
      </c>
      <c r="BT5" s="37">
        <v>1790</v>
      </c>
      <c r="BU5" s="37">
        <v>1730</v>
      </c>
      <c r="BV5" s="37">
        <v>1680</v>
      </c>
      <c r="BW5" s="37">
        <v>1640</v>
      </c>
      <c r="BX5" s="37">
        <v>1620</v>
      </c>
      <c r="BY5" s="37">
        <v>1620</v>
      </c>
    </row>
    <row r="6" spans="1:77" x14ac:dyDescent="0.25">
      <c r="A6" s="45">
        <v>0.218</v>
      </c>
      <c r="B6" s="45">
        <v>0.75</v>
      </c>
      <c r="C6" s="46">
        <v>0.63</v>
      </c>
      <c r="D6" s="42" t="s">
        <v>118</v>
      </c>
      <c r="E6" s="37">
        <v>3320</v>
      </c>
      <c r="F6" s="37">
        <v>3330</v>
      </c>
      <c r="G6" s="37">
        <v>3330</v>
      </c>
      <c r="H6" s="37">
        <v>3350</v>
      </c>
      <c r="I6" s="37">
        <v>3360</v>
      </c>
      <c r="J6" s="37">
        <v>3380</v>
      </c>
      <c r="K6" s="37">
        <v>3410</v>
      </c>
      <c r="L6" s="37">
        <v>3440</v>
      </c>
      <c r="M6" s="37">
        <v>3470</v>
      </c>
      <c r="N6" s="37">
        <v>3500</v>
      </c>
      <c r="O6" s="37">
        <v>3540</v>
      </c>
      <c r="P6" s="37">
        <v>3580</v>
      </c>
      <c r="Q6" s="37">
        <v>3620</v>
      </c>
      <c r="R6" s="37">
        <v>3660</v>
      </c>
      <c r="S6" s="37">
        <v>3710</v>
      </c>
      <c r="T6" s="37">
        <v>3750</v>
      </c>
      <c r="U6" s="37">
        <v>3800</v>
      </c>
      <c r="V6" s="37">
        <v>3840</v>
      </c>
      <c r="W6" s="37">
        <v>3890</v>
      </c>
      <c r="X6" s="37">
        <v>3930</v>
      </c>
      <c r="Y6" s="37">
        <v>3970</v>
      </c>
      <c r="Z6" s="37">
        <v>4020</v>
      </c>
      <c r="AA6" s="37">
        <v>4060</v>
      </c>
      <c r="AB6" s="37">
        <v>4100</v>
      </c>
      <c r="AC6" s="37">
        <v>4130</v>
      </c>
      <c r="AD6" s="37">
        <v>4170</v>
      </c>
      <c r="AE6" s="37">
        <v>4200</v>
      </c>
      <c r="AF6" s="37">
        <v>4230</v>
      </c>
      <c r="AG6" s="37">
        <v>4260</v>
      </c>
      <c r="AH6" s="37">
        <v>4280</v>
      </c>
      <c r="AI6" s="37">
        <v>4300</v>
      </c>
      <c r="AJ6" s="37">
        <v>4320</v>
      </c>
      <c r="AK6" s="37">
        <v>4340</v>
      </c>
      <c r="AL6" s="37">
        <v>4350</v>
      </c>
      <c r="AM6" s="37">
        <v>4360</v>
      </c>
      <c r="AN6" s="37">
        <v>4360</v>
      </c>
      <c r="AO6" s="37">
        <v>4360</v>
      </c>
      <c r="AP6" s="37">
        <v>4360</v>
      </c>
      <c r="AQ6" s="37">
        <v>4350</v>
      </c>
      <c r="AR6" s="37">
        <v>4350</v>
      </c>
      <c r="AS6" s="37">
        <v>4330</v>
      </c>
      <c r="AT6" s="37">
        <v>4320</v>
      </c>
      <c r="AU6" s="37">
        <v>4300</v>
      </c>
      <c r="AV6" s="37">
        <v>4270</v>
      </c>
      <c r="AW6" s="37">
        <v>4250</v>
      </c>
      <c r="AX6" s="37">
        <v>4220</v>
      </c>
      <c r="AY6" s="37">
        <v>4190</v>
      </c>
      <c r="AZ6" s="37">
        <v>4160</v>
      </c>
      <c r="BA6" s="37">
        <v>4120</v>
      </c>
      <c r="BB6" s="37">
        <v>4080</v>
      </c>
      <c r="BC6" s="37">
        <v>4040</v>
      </c>
      <c r="BD6" s="37">
        <v>4000</v>
      </c>
      <c r="BE6" s="37">
        <v>3960</v>
      </c>
      <c r="BF6" s="37">
        <v>3920</v>
      </c>
      <c r="BG6" s="37">
        <v>3870</v>
      </c>
      <c r="BH6" s="37">
        <v>3830</v>
      </c>
      <c r="BI6" s="37">
        <v>3780</v>
      </c>
      <c r="BJ6" s="37">
        <v>3740</v>
      </c>
      <c r="BK6" s="37">
        <v>3690</v>
      </c>
      <c r="BL6" s="37">
        <v>3650</v>
      </c>
      <c r="BM6" s="37">
        <v>3610</v>
      </c>
      <c r="BN6" s="37">
        <v>3570</v>
      </c>
      <c r="BO6" s="37">
        <v>3530</v>
      </c>
      <c r="BP6" s="37">
        <v>3490</v>
      </c>
      <c r="BQ6" s="37">
        <v>3460</v>
      </c>
      <c r="BR6" s="37">
        <v>3430</v>
      </c>
      <c r="BS6" s="37">
        <v>3400</v>
      </c>
      <c r="BT6" s="37">
        <v>3380</v>
      </c>
      <c r="BU6" s="37">
        <v>3360</v>
      </c>
      <c r="BV6" s="37">
        <v>3340</v>
      </c>
      <c r="BW6" s="37">
        <v>3330</v>
      </c>
      <c r="BX6" s="37">
        <v>3330</v>
      </c>
      <c r="BY6" s="37">
        <v>3320</v>
      </c>
    </row>
    <row r="7" spans="1:77" x14ac:dyDescent="0.25">
      <c r="A7" s="45">
        <v>0.218</v>
      </c>
      <c r="B7" s="45">
        <v>0.75</v>
      </c>
      <c r="C7" s="46">
        <v>0.63</v>
      </c>
      <c r="D7" s="42" t="s">
        <v>119</v>
      </c>
      <c r="E7" s="37">
        <v>3420</v>
      </c>
      <c r="F7" s="37">
        <v>3420</v>
      </c>
      <c r="G7" s="37">
        <v>3430</v>
      </c>
      <c r="H7" s="37">
        <v>3440</v>
      </c>
      <c r="I7" s="37">
        <v>3450</v>
      </c>
      <c r="J7" s="37">
        <v>3470</v>
      </c>
      <c r="K7" s="37">
        <v>3490</v>
      </c>
      <c r="L7" s="37">
        <v>3520</v>
      </c>
      <c r="M7" s="37">
        <v>3540</v>
      </c>
      <c r="N7" s="37">
        <v>3570</v>
      </c>
      <c r="O7" s="37">
        <v>3600</v>
      </c>
      <c r="P7" s="37">
        <v>3640</v>
      </c>
      <c r="Q7" s="37">
        <v>3670</v>
      </c>
      <c r="R7" s="37">
        <v>3710</v>
      </c>
      <c r="S7" s="37">
        <v>3750</v>
      </c>
      <c r="T7" s="37">
        <v>3790</v>
      </c>
      <c r="U7" s="37">
        <v>3820</v>
      </c>
      <c r="V7" s="37">
        <v>3860</v>
      </c>
      <c r="W7" s="37">
        <v>3900</v>
      </c>
      <c r="X7" s="37">
        <v>3940</v>
      </c>
      <c r="Y7" s="37">
        <v>3980</v>
      </c>
      <c r="Z7" s="37">
        <v>4010</v>
      </c>
      <c r="AA7" s="37">
        <v>4050</v>
      </c>
      <c r="AB7" s="37">
        <v>4080</v>
      </c>
      <c r="AC7" s="37">
        <v>4110</v>
      </c>
      <c r="AD7" s="37">
        <v>4150</v>
      </c>
      <c r="AE7" s="37">
        <v>4170</v>
      </c>
      <c r="AF7" s="37">
        <v>4200</v>
      </c>
      <c r="AG7" s="37">
        <v>4220</v>
      </c>
      <c r="AH7" s="37">
        <v>4250</v>
      </c>
      <c r="AI7" s="37">
        <v>4260</v>
      </c>
      <c r="AJ7" s="37">
        <v>4280</v>
      </c>
      <c r="AK7" s="37">
        <v>4290</v>
      </c>
      <c r="AL7" s="37">
        <v>4300</v>
      </c>
      <c r="AM7" s="37">
        <v>4310</v>
      </c>
      <c r="AN7" s="37">
        <v>4310</v>
      </c>
      <c r="AO7" s="37">
        <v>4320</v>
      </c>
      <c r="AP7" s="37">
        <v>4310</v>
      </c>
      <c r="AQ7" s="37">
        <v>4310</v>
      </c>
      <c r="AR7" s="37">
        <v>4300</v>
      </c>
      <c r="AS7" s="37">
        <v>4290</v>
      </c>
      <c r="AT7" s="37">
        <v>4270</v>
      </c>
      <c r="AU7" s="37">
        <v>4260</v>
      </c>
      <c r="AV7" s="37">
        <v>4240</v>
      </c>
      <c r="AW7" s="37">
        <v>4220</v>
      </c>
      <c r="AX7" s="37">
        <v>4190</v>
      </c>
      <c r="AY7" s="37">
        <v>4160</v>
      </c>
      <c r="AZ7" s="37">
        <v>4140</v>
      </c>
      <c r="BA7" s="37">
        <v>4100</v>
      </c>
      <c r="BB7" s="37">
        <v>4070</v>
      </c>
      <c r="BC7" s="37">
        <v>4040</v>
      </c>
      <c r="BD7" s="37">
        <v>4000</v>
      </c>
      <c r="BE7" s="37">
        <v>3960</v>
      </c>
      <c r="BF7" s="37">
        <v>3930</v>
      </c>
      <c r="BG7" s="37">
        <v>3890</v>
      </c>
      <c r="BH7" s="37">
        <v>3850</v>
      </c>
      <c r="BI7" s="37">
        <v>3810</v>
      </c>
      <c r="BJ7" s="37">
        <v>3770</v>
      </c>
      <c r="BK7" s="37">
        <v>3740</v>
      </c>
      <c r="BL7" s="37">
        <v>3700</v>
      </c>
      <c r="BM7" s="37">
        <v>3660</v>
      </c>
      <c r="BN7" s="37">
        <v>3630</v>
      </c>
      <c r="BO7" s="37">
        <v>3600</v>
      </c>
      <c r="BP7" s="37">
        <v>3560</v>
      </c>
      <c r="BQ7" s="37">
        <v>3540</v>
      </c>
      <c r="BR7" s="37">
        <v>3510</v>
      </c>
      <c r="BS7" s="37">
        <v>3490</v>
      </c>
      <c r="BT7" s="37">
        <v>3470</v>
      </c>
      <c r="BU7" s="37">
        <v>3450</v>
      </c>
      <c r="BV7" s="37">
        <v>3440</v>
      </c>
      <c r="BW7" s="37">
        <v>3430</v>
      </c>
      <c r="BX7" s="37">
        <v>3420</v>
      </c>
      <c r="BY7" s="37">
        <v>3420</v>
      </c>
    </row>
    <row r="8" spans="1:77" x14ac:dyDescent="0.25">
      <c r="A8" s="45">
        <v>0.218</v>
      </c>
      <c r="B8" s="45">
        <v>0.75</v>
      </c>
      <c r="C8" s="46">
        <v>0.63</v>
      </c>
      <c r="D8" s="42" t="s">
        <v>121</v>
      </c>
      <c r="E8" s="37">
        <v>2510</v>
      </c>
      <c r="F8" s="37">
        <v>2520</v>
      </c>
      <c r="G8" s="37">
        <v>2530</v>
      </c>
      <c r="H8" s="37">
        <v>2550</v>
      </c>
      <c r="I8" s="37">
        <v>2580</v>
      </c>
      <c r="J8" s="37">
        <v>2620</v>
      </c>
      <c r="K8" s="37">
        <v>2670</v>
      </c>
      <c r="L8" s="37">
        <v>2740</v>
      </c>
      <c r="M8" s="37">
        <v>2810</v>
      </c>
      <c r="N8" s="37">
        <v>2890</v>
      </c>
      <c r="O8" s="37">
        <v>2980</v>
      </c>
      <c r="P8" s="37">
        <v>3070</v>
      </c>
      <c r="Q8" s="37">
        <v>3160</v>
      </c>
      <c r="R8" s="37">
        <v>3260</v>
      </c>
      <c r="S8" s="37">
        <v>3350</v>
      </c>
      <c r="T8" s="37">
        <v>3440</v>
      </c>
      <c r="U8" s="37">
        <v>3530</v>
      </c>
      <c r="V8" s="37">
        <v>3620</v>
      </c>
      <c r="W8" s="37">
        <v>3710</v>
      </c>
      <c r="X8" s="37">
        <v>3800</v>
      </c>
      <c r="Y8" s="37">
        <v>3880</v>
      </c>
      <c r="Z8" s="37">
        <v>3960</v>
      </c>
      <c r="AA8" s="37">
        <v>4030</v>
      </c>
      <c r="AB8" s="37">
        <v>4110</v>
      </c>
      <c r="AC8" s="37">
        <v>4180</v>
      </c>
      <c r="AD8" s="37">
        <v>4240</v>
      </c>
      <c r="AE8" s="37">
        <v>4300</v>
      </c>
      <c r="AF8" s="37">
        <v>4350</v>
      </c>
      <c r="AG8" s="37">
        <v>4400</v>
      </c>
      <c r="AH8" s="37">
        <v>4450</v>
      </c>
      <c r="AI8" s="37">
        <v>4490</v>
      </c>
      <c r="AJ8" s="37">
        <v>4520</v>
      </c>
      <c r="AK8" s="37">
        <v>4550</v>
      </c>
      <c r="AL8" s="37">
        <v>4570</v>
      </c>
      <c r="AM8" s="37">
        <v>4590</v>
      </c>
      <c r="AN8" s="37">
        <v>4590</v>
      </c>
      <c r="AO8" s="37">
        <v>4600</v>
      </c>
      <c r="AP8" s="37">
        <v>4590</v>
      </c>
      <c r="AQ8" s="37">
        <v>4580</v>
      </c>
      <c r="AR8" s="37">
        <v>4560</v>
      </c>
      <c r="AS8" s="37">
        <v>4540</v>
      </c>
      <c r="AT8" s="37">
        <v>4510</v>
      </c>
      <c r="AU8" s="37">
        <v>4470</v>
      </c>
      <c r="AV8" s="37">
        <v>4430</v>
      </c>
      <c r="AW8" s="37">
        <v>4390</v>
      </c>
      <c r="AX8" s="37">
        <v>4330</v>
      </c>
      <c r="AY8" s="37">
        <v>4280</v>
      </c>
      <c r="AZ8" s="37">
        <v>4220</v>
      </c>
      <c r="BA8" s="37">
        <v>4150</v>
      </c>
      <c r="BB8" s="37">
        <v>4080</v>
      </c>
      <c r="BC8" s="37">
        <v>4010</v>
      </c>
      <c r="BD8" s="37">
        <v>3930</v>
      </c>
      <c r="BE8" s="37">
        <v>3850</v>
      </c>
      <c r="BF8" s="37">
        <v>3770</v>
      </c>
      <c r="BG8" s="37">
        <v>3690</v>
      </c>
      <c r="BH8" s="37">
        <v>3600</v>
      </c>
      <c r="BI8" s="37">
        <v>3510</v>
      </c>
      <c r="BJ8" s="37">
        <v>3420</v>
      </c>
      <c r="BK8" s="37">
        <v>3320</v>
      </c>
      <c r="BL8" s="37">
        <v>3230</v>
      </c>
      <c r="BM8" s="37">
        <v>3140</v>
      </c>
      <c r="BN8" s="37">
        <v>3050</v>
      </c>
      <c r="BO8" s="37">
        <v>2960</v>
      </c>
      <c r="BP8" s="37">
        <v>2870</v>
      </c>
      <c r="BQ8" s="37">
        <v>2790</v>
      </c>
      <c r="BR8" s="37">
        <v>2720</v>
      </c>
      <c r="BS8" s="37">
        <v>2660</v>
      </c>
      <c r="BT8" s="37">
        <v>2610</v>
      </c>
      <c r="BU8" s="37">
        <v>2570</v>
      </c>
      <c r="BV8" s="37">
        <v>2550</v>
      </c>
      <c r="BW8" s="37">
        <v>2530</v>
      </c>
      <c r="BX8" s="37">
        <v>2520</v>
      </c>
      <c r="BY8" s="37">
        <v>2510</v>
      </c>
    </row>
    <row r="9" spans="1:77" x14ac:dyDescent="0.25">
      <c r="A9" s="45">
        <v>0.218</v>
      </c>
      <c r="B9" s="45">
        <v>0.75</v>
      </c>
      <c r="C9" s="46">
        <v>0.63</v>
      </c>
      <c r="D9" s="42" t="s">
        <v>120</v>
      </c>
      <c r="E9" s="37">
        <v>2780</v>
      </c>
      <c r="F9" s="37">
        <v>2780</v>
      </c>
      <c r="G9" s="37">
        <v>2790</v>
      </c>
      <c r="H9" s="37">
        <v>2810</v>
      </c>
      <c r="I9" s="37">
        <v>2840</v>
      </c>
      <c r="J9" s="37">
        <v>2880</v>
      </c>
      <c r="K9" s="37">
        <v>2930</v>
      </c>
      <c r="L9" s="37">
        <v>2980</v>
      </c>
      <c r="M9" s="37">
        <v>3040</v>
      </c>
      <c r="N9" s="37">
        <v>3110</v>
      </c>
      <c r="O9" s="37">
        <v>3180</v>
      </c>
      <c r="P9" s="37">
        <v>3250</v>
      </c>
      <c r="Q9" s="37">
        <v>3320</v>
      </c>
      <c r="R9" s="37">
        <v>3400</v>
      </c>
      <c r="S9" s="37">
        <v>3480</v>
      </c>
      <c r="T9" s="37">
        <v>3560</v>
      </c>
      <c r="U9" s="37">
        <v>3630</v>
      </c>
      <c r="V9" s="37">
        <v>3710</v>
      </c>
      <c r="W9" s="37">
        <v>3790</v>
      </c>
      <c r="X9" s="37">
        <v>3860</v>
      </c>
      <c r="Y9" s="37">
        <v>3930</v>
      </c>
      <c r="Z9" s="37">
        <v>4000</v>
      </c>
      <c r="AA9" s="37">
        <v>4060</v>
      </c>
      <c r="AB9" s="37">
        <v>4120</v>
      </c>
      <c r="AC9" s="37">
        <v>4180</v>
      </c>
      <c r="AD9" s="37">
        <v>4240</v>
      </c>
      <c r="AE9" s="37">
        <v>4290</v>
      </c>
      <c r="AF9" s="37">
        <v>4340</v>
      </c>
      <c r="AG9" s="37">
        <v>4380</v>
      </c>
      <c r="AH9" s="37">
        <v>4420</v>
      </c>
      <c r="AI9" s="37">
        <v>4460</v>
      </c>
      <c r="AJ9" s="37">
        <v>4490</v>
      </c>
      <c r="AK9" s="37">
        <v>4510</v>
      </c>
      <c r="AL9" s="37">
        <v>4530</v>
      </c>
      <c r="AM9" s="37">
        <v>4540</v>
      </c>
      <c r="AN9" s="37">
        <v>4550</v>
      </c>
      <c r="AO9" s="37">
        <v>4550</v>
      </c>
      <c r="AP9" s="37">
        <v>4550</v>
      </c>
      <c r="AQ9" s="37">
        <v>4540</v>
      </c>
      <c r="AR9" s="37">
        <v>4520</v>
      </c>
      <c r="AS9" s="37">
        <v>4500</v>
      </c>
      <c r="AT9" s="37">
        <v>4470</v>
      </c>
      <c r="AU9" s="37">
        <v>4440</v>
      </c>
      <c r="AV9" s="37">
        <v>4410</v>
      </c>
      <c r="AW9" s="37">
        <v>4370</v>
      </c>
      <c r="AX9" s="37">
        <v>4320</v>
      </c>
      <c r="AY9" s="37">
        <v>4270</v>
      </c>
      <c r="AZ9" s="37">
        <v>4220</v>
      </c>
      <c r="BA9" s="37">
        <v>4160</v>
      </c>
      <c r="BB9" s="37">
        <v>4100</v>
      </c>
      <c r="BC9" s="37">
        <v>4040</v>
      </c>
      <c r="BD9" s="37">
        <v>3970</v>
      </c>
      <c r="BE9" s="37">
        <v>3910</v>
      </c>
      <c r="BF9" s="37">
        <v>3840</v>
      </c>
      <c r="BG9" s="37">
        <v>3760</v>
      </c>
      <c r="BH9" s="37">
        <v>3690</v>
      </c>
      <c r="BI9" s="37">
        <v>3610</v>
      </c>
      <c r="BJ9" s="37">
        <v>3530</v>
      </c>
      <c r="BK9" s="37">
        <v>3460</v>
      </c>
      <c r="BL9" s="37">
        <v>3380</v>
      </c>
      <c r="BM9" s="37">
        <v>3310</v>
      </c>
      <c r="BN9" s="37">
        <v>3230</v>
      </c>
      <c r="BO9" s="37">
        <v>3160</v>
      </c>
      <c r="BP9" s="37">
        <v>3090</v>
      </c>
      <c r="BQ9" s="37">
        <v>3030</v>
      </c>
      <c r="BR9" s="37">
        <v>2970</v>
      </c>
      <c r="BS9" s="37">
        <v>2920</v>
      </c>
      <c r="BT9" s="37">
        <v>2870</v>
      </c>
      <c r="BU9" s="37">
        <v>2840</v>
      </c>
      <c r="BV9" s="37">
        <v>2810</v>
      </c>
      <c r="BW9" s="37">
        <v>2790</v>
      </c>
      <c r="BX9" s="37">
        <v>2780</v>
      </c>
      <c r="BY9" s="37">
        <v>2780</v>
      </c>
    </row>
    <row r="10" spans="1:77" x14ac:dyDescent="0.25">
      <c r="A10" s="45">
        <v>0.218</v>
      </c>
      <c r="B10" s="45">
        <v>0.75</v>
      </c>
      <c r="C10" s="46">
        <v>0.45</v>
      </c>
      <c r="D10" s="42" t="s">
        <v>122</v>
      </c>
      <c r="E10" s="37">
        <v>1450</v>
      </c>
      <c r="F10" s="37">
        <v>1450</v>
      </c>
      <c r="G10" s="37">
        <v>1480</v>
      </c>
      <c r="H10" s="37">
        <v>1520</v>
      </c>
      <c r="I10" s="37">
        <v>1580</v>
      </c>
      <c r="J10" s="37">
        <v>1660</v>
      </c>
      <c r="K10" s="37">
        <v>1760</v>
      </c>
      <c r="L10" s="37">
        <v>1870</v>
      </c>
      <c r="M10" s="37">
        <v>1990</v>
      </c>
      <c r="N10" s="37">
        <v>2120</v>
      </c>
      <c r="O10" s="37">
        <v>2250</v>
      </c>
      <c r="P10" s="37">
        <v>2380</v>
      </c>
      <c r="Q10" s="37">
        <v>2510</v>
      </c>
      <c r="R10" s="37">
        <v>2640</v>
      </c>
      <c r="S10" s="37">
        <v>2770</v>
      </c>
      <c r="T10" s="37">
        <v>2900</v>
      </c>
      <c r="U10" s="37">
        <v>3030</v>
      </c>
      <c r="V10" s="37">
        <v>3150</v>
      </c>
      <c r="W10" s="37">
        <v>3270</v>
      </c>
      <c r="X10" s="37">
        <v>3380</v>
      </c>
      <c r="Y10" s="37">
        <v>3490</v>
      </c>
      <c r="Z10" s="37">
        <v>3590</v>
      </c>
      <c r="AA10" s="37">
        <v>3690</v>
      </c>
      <c r="AB10" s="37">
        <v>3790</v>
      </c>
      <c r="AC10" s="37">
        <v>3870</v>
      </c>
      <c r="AD10" s="37">
        <v>3960</v>
      </c>
      <c r="AE10" s="37">
        <v>4030</v>
      </c>
      <c r="AF10" s="37">
        <v>4100</v>
      </c>
      <c r="AG10" s="37">
        <v>4170</v>
      </c>
      <c r="AH10" s="37">
        <v>4220</v>
      </c>
      <c r="AI10" s="37">
        <v>4270</v>
      </c>
      <c r="AJ10" s="37">
        <v>4310</v>
      </c>
      <c r="AK10" s="37">
        <v>4340</v>
      </c>
      <c r="AL10" s="37">
        <v>4370</v>
      </c>
      <c r="AM10" s="37">
        <v>4390</v>
      </c>
      <c r="AN10" s="37">
        <v>4400</v>
      </c>
      <c r="AO10" s="37">
        <v>4400</v>
      </c>
      <c r="AP10" s="37">
        <v>4390</v>
      </c>
      <c r="AQ10" s="37">
        <v>4380</v>
      </c>
      <c r="AR10" s="37">
        <v>4360</v>
      </c>
      <c r="AS10" s="37">
        <v>4330</v>
      </c>
      <c r="AT10" s="37">
        <v>4290</v>
      </c>
      <c r="AU10" s="37">
        <v>4250</v>
      </c>
      <c r="AV10" s="37">
        <v>4200</v>
      </c>
      <c r="AW10" s="37">
        <v>4140</v>
      </c>
      <c r="AX10" s="37">
        <v>4070</v>
      </c>
      <c r="AY10" s="37">
        <v>4000</v>
      </c>
      <c r="AZ10" s="37">
        <v>3920</v>
      </c>
      <c r="BA10" s="37">
        <v>3840</v>
      </c>
      <c r="BB10" s="37">
        <v>3750</v>
      </c>
      <c r="BC10" s="37">
        <v>3660</v>
      </c>
      <c r="BD10" s="37">
        <v>3560</v>
      </c>
      <c r="BE10" s="37">
        <v>3450</v>
      </c>
      <c r="BF10" s="37">
        <v>3350</v>
      </c>
      <c r="BG10" s="37">
        <v>3230</v>
      </c>
      <c r="BH10" s="37">
        <v>3120</v>
      </c>
      <c r="BI10" s="37">
        <v>2990</v>
      </c>
      <c r="BJ10" s="37">
        <v>2870</v>
      </c>
      <c r="BK10" s="37">
        <v>2740</v>
      </c>
      <c r="BL10" s="37">
        <v>2610</v>
      </c>
      <c r="BM10" s="37">
        <v>2480</v>
      </c>
      <c r="BN10" s="37">
        <v>2350</v>
      </c>
      <c r="BO10" s="37">
        <v>2220</v>
      </c>
      <c r="BP10" s="37">
        <v>2100</v>
      </c>
      <c r="BQ10" s="37">
        <v>1970</v>
      </c>
      <c r="BR10" s="37">
        <v>1860</v>
      </c>
      <c r="BS10" s="37">
        <v>1750</v>
      </c>
      <c r="BT10" s="37">
        <v>1650</v>
      </c>
      <c r="BU10" s="37">
        <v>1570</v>
      </c>
      <c r="BV10" s="37">
        <v>1510</v>
      </c>
      <c r="BW10" s="37">
        <v>1470</v>
      </c>
      <c r="BX10" s="37">
        <v>1450</v>
      </c>
      <c r="BY10" s="37">
        <v>1450</v>
      </c>
    </row>
    <row r="11" spans="1:77" x14ac:dyDescent="0.25">
      <c r="C11" s="46">
        <f>SUM(C3:C10)</f>
        <v>4.9584000000000001</v>
      </c>
      <c r="D11" s="42" t="s">
        <v>123</v>
      </c>
      <c r="E11" s="37">
        <f>SUMPRODUCT($A$3:$A$10,$B$3:$B$10,$C$3:$C$10,E3:E10)</f>
        <v>1935.8202060000001</v>
      </c>
      <c r="F11" s="37">
        <f t="shared" ref="F11:BQ11" si="0">SUMPRODUCT($A$3:$A$10,$B$3:$B$10,$C$3:$C$10,F3:F10)</f>
        <v>1940.7994650000001</v>
      </c>
      <c r="G11" s="37">
        <f t="shared" si="0"/>
        <v>1950.291324</v>
      </c>
      <c r="H11" s="37">
        <f t="shared" si="0"/>
        <v>1970.477451</v>
      </c>
      <c r="I11" s="37">
        <f t="shared" si="0"/>
        <v>1997.3595869999999</v>
      </c>
      <c r="J11" s="37">
        <f t="shared" si="0"/>
        <v>2031.1087230000003</v>
      </c>
      <c r="K11" s="37">
        <f t="shared" si="0"/>
        <v>2075.2578270000004</v>
      </c>
      <c r="L11" s="37">
        <f t="shared" si="0"/>
        <v>2126.1519899999998</v>
      </c>
      <c r="M11" s="37">
        <f t="shared" si="0"/>
        <v>2181.9763619999999</v>
      </c>
      <c r="N11" s="37">
        <f t="shared" si="0"/>
        <v>2243.2704929999995</v>
      </c>
      <c r="O11" s="37">
        <f t="shared" si="0"/>
        <v>2308.2685829999996</v>
      </c>
      <c r="P11" s="37">
        <f t="shared" si="0"/>
        <v>2375.5720229999997</v>
      </c>
      <c r="Q11" s="37">
        <f t="shared" si="0"/>
        <v>2441.845413</v>
      </c>
      <c r="R11" s="37">
        <f t="shared" si="0"/>
        <v>2512.8528120000001</v>
      </c>
      <c r="S11" s="37">
        <f t="shared" si="0"/>
        <v>2582.2163519999999</v>
      </c>
      <c r="T11" s="37">
        <f t="shared" si="0"/>
        <v>2650.9184009999999</v>
      </c>
      <c r="U11" s="37">
        <f t="shared" si="0"/>
        <v>2716.9465410000003</v>
      </c>
      <c r="V11" s="37">
        <f t="shared" si="0"/>
        <v>2783.2689809999997</v>
      </c>
      <c r="W11" s="37">
        <f t="shared" si="0"/>
        <v>2848.9776120000001</v>
      </c>
      <c r="X11" s="37">
        <f t="shared" si="0"/>
        <v>2912.2589520000001</v>
      </c>
      <c r="Y11" s="37">
        <f t="shared" si="0"/>
        <v>2972.8663830000005</v>
      </c>
      <c r="Z11" s="37">
        <f t="shared" si="0"/>
        <v>3029.8189050000001</v>
      </c>
      <c r="AA11" s="37">
        <f t="shared" si="0"/>
        <v>3086.3551860000002</v>
      </c>
      <c r="AB11" s="37">
        <f t="shared" si="0"/>
        <v>3139.9723080000003</v>
      </c>
      <c r="AC11" s="37">
        <f t="shared" si="0"/>
        <v>3187.1386710000002</v>
      </c>
      <c r="AD11" s="37">
        <f t="shared" si="0"/>
        <v>3236.0708340000001</v>
      </c>
      <c r="AE11" s="37">
        <f t="shared" si="0"/>
        <v>3279.4112970000006</v>
      </c>
      <c r="AF11" s="37">
        <f t="shared" si="0"/>
        <v>3319.832601000001</v>
      </c>
      <c r="AG11" s="37">
        <f t="shared" si="0"/>
        <v>3355.2746459999998</v>
      </c>
      <c r="AH11" s="37">
        <f t="shared" si="0"/>
        <v>3389.245191</v>
      </c>
      <c r="AI11" s="37">
        <f t="shared" si="0"/>
        <v>3417.2064270000005</v>
      </c>
      <c r="AJ11" s="37">
        <f t="shared" si="0"/>
        <v>3442.1265630000007</v>
      </c>
      <c r="AK11" s="37">
        <f t="shared" si="0"/>
        <v>3461.33169</v>
      </c>
      <c r="AL11" s="37">
        <f t="shared" si="0"/>
        <v>3476.8328580000002</v>
      </c>
      <c r="AM11" s="37">
        <f t="shared" si="0"/>
        <v>3488.0176259999998</v>
      </c>
      <c r="AN11" s="37">
        <f t="shared" si="0"/>
        <v>3492.702585</v>
      </c>
      <c r="AO11" s="37">
        <f t="shared" si="0"/>
        <v>3494.7626850000001</v>
      </c>
      <c r="AP11" s="37">
        <f t="shared" si="0"/>
        <v>3491.9668350000002</v>
      </c>
      <c r="AQ11" s="37">
        <f t="shared" si="0"/>
        <v>3485.2217760000003</v>
      </c>
      <c r="AR11" s="37">
        <f t="shared" si="0"/>
        <v>3471.4864080000007</v>
      </c>
      <c r="AS11" s="37">
        <f t="shared" si="0"/>
        <v>3454.5866309999997</v>
      </c>
      <c r="AT11" s="37">
        <f t="shared" si="0"/>
        <v>3432.340404</v>
      </c>
      <c r="AU11" s="37">
        <f t="shared" si="0"/>
        <v>3407.4202680000003</v>
      </c>
      <c r="AV11" s="37">
        <f t="shared" si="0"/>
        <v>3377.1536819999997</v>
      </c>
      <c r="AW11" s="37">
        <f t="shared" si="0"/>
        <v>3345.7827869999996</v>
      </c>
      <c r="AX11" s="37">
        <f t="shared" si="0"/>
        <v>3304.3314329999998</v>
      </c>
      <c r="AY11" s="37">
        <f t="shared" si="0"/>
        <v>3263.9101290000003</v>
      </c>
      <c r="AZ11" s="37">
        <f t="shared" si="0"/>
        <v>3219.8339159999996</v>
      </c>
      <c r="BA11" s="37">
        <f t="shared" si="0"/>
        <v>3170.6074529999996</v>
      </c>
      <c r="BB11" s="37">
        <f t="shared" si="0"/>
        <v>3120.3999899999999</v>
      </c>
      <c r="BC11" s="37">
        <f t="shared" si="0"/>
        <v>3068.5486679999995</v>
      </c>
      <c r="BD11" s="37">
        <f t="shared" si="0"/>
        <v>3009.9522870000001</v>
      </c>
      <c r="BE11" s="37">
        <f t="shared" si="0"/>
        <v>2953.294065</v>
      </c>
      <c r="BF11" s="37">
        <f t="shared" si="0"/>
        <v>2895.7277340000005</v>
      </c>
      <c r="BG11" s="37">
        <f t="shared" si="0"/>
        <v>2830.6805940000004</v>
      </c>
      <c r="BH11" s="37">
        <f t="shared" si="0"/>
        <v>2767.7678130000004</v>
      </c>
      <c r="BI11" s="37">
        <f t="shared" si="0"/>
        <v>2699.6795730000003</v>
      </c>
      <c r="BJ11" s="37">
        <f t="shared" si="0"/>
        <v>2633.3571329999995</v>
      </c>
      <c r="BK11" s="37">
        <f t="shared" si="0"/>
        <v>2564.655084</v>
      </c>
      <c r="BL11" s="37">
        <f t="shared" si="0"/>
        <v>2496.321594</v>
      </c>
      <c r="BM11" s="37">
        <f t="shared" si="0"/>
        <v>2429.0181539999999</v>
      </c>
      <c r="BN11" s="37">
        <f t="shared" si="0"/>
        <v>2361.3461550000002</v>
      </c>
      <c r="BO11" s="37">
        <f t="shared" si="0"/>
        <v>2295.0727649999999</v>
      </c>
      <c r="BP11" s="37">
        <f t="shared" si="0"/>
        <v>2231.4242340000001</v>
      </c>
      <c r="BQ11" s="37">
        <f t="shared" si="0"/>
        <v>2172.1902030000001</v>
      </c>
      <c r="BR11" s="37">
        <f t="shared" ref="BR11:BY11" si="1">SUMPRODUCT($A$3:$A$10,$B$3:$B$10,$C$3:$C$10,BR3:BR10)</f>
        <v>2115.702972</v>
      </c>
      <c r="BS11" s="37">
        <f t="shared" si="1"/>
        <v>2067.2374680000003</v>
      </c>
      <c r="BT11" s="37">
        <f t="shared" si="1"/>
        <v>2024.118414</v>
      </c>
      <c r="BU11" s="37">
        <f t="shared" si="1"/>
        <v>1992.674628</v>
      </c>
      <c r="BV11" s="37">
        <f t="shared" si="1"/>
        <v>1967.0677920000001</v>
      </c>
      <c r="BW11" s="37">
        <f t="shared" si="1"/>
        <v>1949.555574</v>
      </c>
      <c r="BX11" s="37">
        <f t="shared" si="1"/>
        <v>1940.7994650000001</v>
      </c>
      <c r="BY11" s="37">
        <f t="shared" si="1"/>
        <v>1937.0955059999999</v>
      </c>
    </row>
    <row r="13" spans="1:77" x14ac:dyDescent="0.25">
      <c r="E13" s="41"/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</vt:i4>
      </vt:variant>
    </vt:vector>
  </HeadingPairs>
  <TitlesOfParts>
    <vt:vector size="9" baseType="lpstr">
      <vt:lpstr>Principale</vt:lpstr>
      <vt:lpstr>Aggregazione</vt:lpstr>
      <vt:lpstr>Eolico riepilogo</vt:lpstr>
      <vt:lpstr>Eolico frontale</vt:lpstr>
      <vt:lpstr>Eolico posteriore sup</vt:lpstr>
      <vt:lpstr>Eolico posteriore inf</vt:lpstr>
      <vt:lpstr>Eolico laterale</vt:lpstr>
      <vt:lpstr>Fotovoltaico</vt:lpstr>
      <vt:lpstr>'Eolico frontale'!Area_stampa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Valerio</cp:lastModifiedBy>
  <cp:lastPrinted>2013-01-27T12:53:55Z</cp:lastPrinted>
  <dcterms:created xsi:type="dcterms:W3CDTF">2013-01-26T19:30:50Z</dcterms:created>
  <dcterms:modified xsi:type="dcterms:W3CDTF">2015-03-24T23:12:19Z</dcterms:modified>
</cp:coreProperties>
</file>